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Gemino\progetti\DNA\sito WEB\download\"/>
    </mc:Choice>
  </mc:AlternateContent>
  <xr:revisionPtr revIDLastSave="0" documentId="13_ncr:1_{9A43F39A-ABB0-4A76-9351-581D803235BD}" xr6:coauthVersionLast="47" xr6:coauthVersionMax="47" xr10:uidLastSave="{00000000-0000-0000-0000-000000000000}"/>
  <bookViews>
    <workbookView xWindow="-28920" yWindow="-4785" windowWidth="29040" windowHeight="16440" xr2:uid="{00000000-000D-0000-FFFF-FFFF00000000}"/>
  </bookViews>
  <sheets>
    <sheet name="About" sheetId="5" r:id="rId1"/>
    <sheet name="SRR17399856-SRR17399867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4" l="1"/>
  <c r="H30" i="4"/>
  <c r="E30" i="4"/>
  <c r="J27" i="4"/>
  <c r="K27" i="4" s="1"/>
  <c r="F27" i="4"/>
  <c r="D27" i="4"/>
  <c r="J25" i="4"/>
  <c r="K25" i="4" s="1"/>
  <c r="F25" i="4"/>
  <c r="D25" i="4"/>
  <c r="J23" i="4"/>
  <c r="K23" i="4" s="1"/>
  <c r="F23" i="4"/>
  <c r="D23" i="4"/>
  <c r="J21" i="4"/>
  <c r="K21" i="4" s="1"/>
  <c r="F21" i="4"/>
  <c r="D21" i="4"/>
  <c r="J19" i="4"/>
  <c r="K19" i="4" s="1"/>
  <c r="F19" i="4"/>
  <c r="D19" i="4"/>
  <c r="J17" i="4"/>
  <c r="K17" i="4" s="1"/>
  <c r="F17" i="4"/>
  <c r="D17" i="4"/>
  <c r="J15" i="4"/>
  <c r="K15" i="4" s="1"/>
  <c r="F15" i="4"/>
  <c r="D15" i="4"/>
  <c r="J13" i="4"/>
  <c r="K13" i="4" s="1"/>
  <c r="F13" i="4"/>
  <c r="D13" i="4"/>
  <c r="J11" i="4"/>
  <c r="K11" i="4" s="1"/>
  <c r="F11" i="4"/>
  <c r="D11" i="4"/>
  <c r="J9" i="4"/>
  <c r="K9" i="4" s="1"/>
  <c r="F9" i="4"/>
  <c r="D9" i="4"/>
  <c r="J7" i="4"/>
  <c r="K7" i="4" s="1"/>
  <c r="F7" i="4"/>
  <c r="G7" i="4" s="1"/>
  <c r="D7" i="4"/>
  <c r="J5" i="4"/>
  <c r="D5" i="4"/>
  <c r="F5" i="4" s="1"/>
  <c r="G9" i="4" l="1"/>
  <c r="G25" i="4"/>
  <c r="J30" i="4"/>
  <c r="K5" i="4"/>
  <c r="K2" i="4" s="1"/>
  <c r="G13" i="4"/>
  <c r="G21" i="4"/>
  <c r="G23" i="4"/>
  <c r="G19" i="4"/>
  <c r="G17" i="4"/>
  <c r="G27" i="4"/>
  <c r="G11" i="4"/>
  <c r="G15" i="4"/>
  <c r="F30" i="4"/>
  <c r="G5" i="4"/>
  <c r="D30" i="4"/>
  <c r="G2" i="4" l="1"/>
</calcChain>
</file>

<file path=xl/sharedStrings.xml><?xml version="1.0" encoding="utf-8"?>
<sst xmlns="http://schemas.openxmlformats.org/spreadsheetml/2006/main" count="56" uniqueCount="43">
  <si>
    <t>https://www.ncbi.nlm.nih.gov/sra?term=SRP353094</t>
  </si>
  <si>
    <t>File n°</t>
  </si>
  <si>
    <t>File name</t>
  </si>
  <si>
    <t>SRR17399856</t>
  </si>
  <si>
    <t>SRR17399857</t>
  </si>
  <si>
    <t>SRR17399858</t>
  </si>
  <si>
    <t>SRR17399859</t>
  </si>
  <si>
    <t>SRR17399860</t>
  </si>
  <si>
    <t>SRR17399861</t>
  </si>
  <si>
    <t>SRR17399862</t>
  </si>
  <si>
    <t>SRR17399863</t>
  </si>
  <si>
    <t>SRR17399864</t>
  </si>
  <si>
    <t>SRR17399865</t>
  </si>
  <si>
    <t>SRR17399866</t>
  </si>
  <si>
    <t>SRR17399867</t>
  </si>
  <si>
    <t>AVERAGE</t>
  </si>
  <si>
    <t>GENIOSave 
gain [%] vs GZIP</t>
  </si>
  <si>
    <t>SRA source:</t>
  </si>
  <si>
    <t>SRA to fastq conversion:</t>
  </si>
  <si>
    <r>
      <t xml:space="preserve">./fastq-dump --origfmt --gzip --split-files </t>
    </r>
    <r>
      <rPr>
        <i/>
        <sz val="11"/>
        <color theme="1"/>
        <rFont val="Calibri"/>
        <family val="2"/>
        <scheme val="minor"/>
      </rPr>
      <t>filename.sra</t>
    </r>
  </si>
  <si>
    <t>fastq.gz to BAM conversion:</t>
  </si>
  <si>
    <r>
      <t xml:space="preserve">./STAR
--genomeLoad </t>
    </r>
    <r>
      <rPr>
        <i/>
        <sz val="11"/>
        <color theme="1"/>
        <rFont val="Calibri"/>
        <family val="2"/>
        <scheme val="minor"/>
      </rPr>
      <t>LoadAndKeep</t>
    </r>
    <r>
      <rPr>
        <sz val="11"/>
        <color theme="1"/>
        <rFont val="Calibri"/>
        <family val="2"/>
        <scheme val="minor"/>
      </rPr>
      <t xml:space="preserve">
--runThreadN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
--genomeDir </t>
    </r>
    <r>
      <rPr>
        <i/>
        <sz val="11"/>
        <color theme="1"/>
        <rFont val="Calibri"/>
        <family val="2"/>
        <scheme val="minor"/>
      </rPr>
      <t>GRCh38</t>
    </r>
    <r>
      <rPr>
        <sz val="11"/>
        <color theme="1"/>
        <rFont val="Calibri"/>
        <family val="2"/>
        <scheme val="minor"/>
      </rPr>
      <t xml:space="preserve">
--readFilesIn </t>
    </r>
    <r>
      <rPr>
        <i/>
        <sz val="11"/>
        <color theme="1"/>
        <rFont val="Calibri"/>
        <family val="2"/>
        <scheme val="minor"/>
      </rPr>
      <t>filename_1.fastq.gz filename_2.fastq.gz</t>
    </r>
    <r>
      <rPr>
        <sz val="11"/>
        <color theme="1"/>
        <rFont val="Calibri"/>
        <family val="2"/>
        <scheme val="minor"/>
      </rPr>
      <t xml:space="preserve">
--readFilesCommand </t>
    </r>
    <r>
      <rPr>
        <i/>
        <sz val="11"/>
        <color theme="1"/>
        <rFont val="Calibri"/>
        <family val="2"/>
        <scheme val="minor"/>
      </rPr>
      <t>zcat</t>
    </r>
    <r>
      <rPr>
        <sz val="11"/>
        <color theme="1"/>
        <rFont val="Calibri"/>
        <family val="2"/>
        <scheme val="minor"/>
      </rPr>
      <t xml:space="preserve">
--outFileNamePrefix </t>
    </r>
    <r>
      <rPr>
        <i/>
        <sz val="11"/>
        <color theme="1"/>
        <rFont val="Calibri"/>
        <family val="2"/>
        <scheme val="minor"/>
      </rPr>
      <t>prefix</t>
    </r>
    <r>
      <rPr>
        <sz val="11"/>
        <color theme="1"/>
        <rFont val="Calibri"/>
        <family val="2"/>
        <scheme val="minor"/>
      </rPr>
      <t xml:space="preserve">
--outSAMtype </t>
    </r>
    <r>
      <rPr>
        <i/>
        <sz val="11"/>
        <color theme="1"/>
        <rFont val="Calibri"/>
        <family val="2"/>
        <scheme val="minor"/>
      </rPr>
      <t>BAM Unsorted</t>
    </r>
    <r>
      <rPr>
        <sz val="11"/>
        <color theme="1"/>
        <rFont val="Calibri"/>
        <family val="2"/>
        <scheme val="minor"/>
      </rPr>
      <t xml:space="preserve">
--limitBAMsortRAM </t>
    </r>
    <r>
      <rPr>
        <i/>
        <sz val="11"/>
        <color theme="1"/>
        <rFont val="Calibri"/>
        <family val="2"/>
        <scheme val="minor"/>
      </rPr>
      <t>10000000000</t>
    </r>
    <r>
      <rPr>
        <sz val="11"/>
        <color theme="1"/>
        <rFont val="Calibri"/>
        <family val="2"/>
        <scheme val="minor"/>
      </rPr>
      <t xml:space="preserve">
--outSAMunmapped </t>
    </r>
    <r>
      <rPr>
        <i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
--outFilterMultimapNmax </t>
    </r>
    <r>
      <rPr>
        <i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
--outFilterMultimapScoreRange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
--outFilterMismatchNmax </t>
    </r>
    <r>
      <rPr>
        <i/>
        <sz val="11"/>
        <color theme="1"/>
        <rFont val="Calibri"/>
        <family val="2"/>
        <scheme val="minor"/>
      </rPr>
      <t>999</t>
    </r>
    <r>
      <rPr>
        <sz val="11"/>
        <color theme="1"/>
        <rFont val="Calibri"/>
        <family val="2"/>
        <scheme val="minor"/>
      </rPr>
      <t xml:space="preserve">
--outFilterMismatchNoverLmax </t>
    </r>
    <r>
      <rPr>
        <i/>
        <sz val="11"/>
        <color theme="1"/>
        <rFont val="Calibri"/>
        <family val="2"/>
        <scheme val="minor"/>
      </rPr>
      <t>0.04</t>
    </r>
  </si>
  <si>
    <t>Sequencer:</t>
  </si>
  <si>
    <t>Type:</t>
  </si>
  <si>
    <t>Paired</t>
  </si>
  <si>
    <t>RNA Capture:</t>
  </si>
  <si>
    <t>Sample type:</t>
  </si>
  <si>
    <t>Tissue:</t>
  </si>
  <si>
    <t>Specie:</t>
  </si>
  <si>
    <t>Homo Sapiens</t>
  </si>
  <si>
    <t>Numer of samples:</t>
  </si>
  <si>
    <t>Illumina Hiseq 2000</t>
  </si>
  <si>
    <t>Fresh</t>
  </si>
  <si>
    <t>Cell Line</t>
  </si>
  <si>
    <t>FASTQ.GZIP 
pair size [MB]</t>
  </si>
  <si>
    <t>FASTQ.GZIP
size [MB]</t>
  </si>
  <si>
    <t>GENIOSave 
size [MB]</t>
  </si>
  <si>
    <t>GENIOSave 
save [MB] vs GZIP</t>
  </si>
  <si>
    <t>BAM 
size [MB]</t>
  </si>
  <si>
    <t>GENIOSave 
save [MB] vs BAM</t>
  </si>
  <si>
    <t>GENIOSave 
gain [%] vs BAM</t>
  </si>
  <si>
    <t>ERR3863175_2.fastq.gz</t>
  </si>
  <si>
    <t>Total Size [GB]: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</si>
</sst>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9" fontId="4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9" fontId="2" fillId="3" borderId="5" xfId="1" applyFont="1" applyFill="1" applyBorder="1" applyAlignment="1">
      <alignment horizontal="left" vertical="center"/>
    </xf>
    <xf numFmtId="9" fontId="2" fillId="3" borderId="9" xfId="1" applyFont="1" applyFill="1" applyBorder="1" applyAlignment="1">
      <alignment horizontal="left" vertical="center"/>
    </xf>
    <xf numFmtId="1" fontId="0" fillId="0" borderId="4" xfId="1" applyNumberFormat="1" applyFont="1" applyFill="1" applyBorder="1" applyAlignment="1">
      <alignment horizontal="left" vertical="center"/>
    </xf>
    <xf numFmtId="1" fontId="0" fillId="0" borderId="8" xfId="1" applyNumberFormat="1" applyFont="1" applyFill="1" applyBorder="1" applyAlignment="1">
      <alignment horizontal="left" vertical="center"/>
    </xf>
    <xf numFmtId="9" fontId="2" fillId="3" borderId="4" xfId="1" applyFont="1" applyFill="1" applyBorder="1" applyAlignment="1">
      <alignment horizontal="left" vertical="center"/>
    </xf>
    <xf numFmtId="9" fontId="2" fillId="3" borderId="8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sra?term=SRP3530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A318-B21E-46FF-AF2E-5FC29100DFFF}">
  <dimension ref="A2:N14"/>
  <sheetViews>
    <sheetView tabSelected="1" workbookViewId="0"/>
  </sheetViews>
  <sheetFormatPr defaultRowHeight="15" x14ac:dyDescent="0.25"/>
  <cols>
    <col min="1" max="1" width="26.140625" bestFit="1" customWidth="1"/>
    <col min="2" max="2" width="76.42578125" bestFit="1" customWidth="1"/>
  </cols>
  <sheetData>
    <row r="2" spans="1:14" x14ac:dyDescent="0.25">
      <c r="A2" s="7" t="s">
        <v>17</v>
      </c>
      <c r="B2" s="8" t="s">
        <v>0</v>
      </c>
      <c r="C2" s="9"/>
      <c r="D2" s="9"/>
      <c r="E2" s="9"/>
      <c r="F2" s="9"/>
      <c r="G2" s="9"/>
    </row>
    <row r="3" spans="1:14" x14ac:dyDescent="0.25">
      <c r="A3" s="10"/>
      <c r="B3" s="10"/>
    </row>
    <row r="4" spans="1:14" x14ac:dyDescent="0.25">
      <c r="A4" s="7" t="s">
        <v>22</v>
      </c>
      <c r="B4" s="15" t="s">
        <v>31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7" t="s">
        <v>23</v>
      </c>
      <c r="B5" s="12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s="7" t="s">
        <v>25</v>
      </c>
      <c r="B6" s="12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7" t="s">
        <v>26</v>
      </c>
      <c r="B7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7" t="s">
        <v>27</v>
      </c>
      <c r="B8" t="s">
        <v>33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7" t="s">
        <v>28</v>
      </c>
      <c r="B9" t="s">
        <v>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7" t="s">
        <v>30</v>
      </c>
      <c r="B10" s="14">
        <v>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0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7" t="s">
        <v>18</v>
      </c>
      <c r="B12" s="10" t="s">
        <v>19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0" x14ac:dyDescent="0.25">
      <c r="A14" s="7" t="s">
        <v>20</v>
      </c>
      <c r="B14" s="11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hyperlinks>
    <hyperlink ref="B2" r:id="rId1" xr:uid="{3B2130DE-B4FF-4F50-B6B6-96F26A779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0"/>
  <sheetViews>
    <sheetView zoomScaleNormal="100" zoomScalePageLayoutView="130" workbookViewId="0">
      <pane ySplit="4" topLeftCell="A5" activePane="bottomLeft" state="frozen"/>
      <selection pane="bottomLeft" activeCell="A5" sqref="A5:A6"/>
    </sheetView>
  </sheetViews>
  <sheetFormatPr defaultRowHeight="15" x14ac:dyDescent="0.25"/>
  <cols>
    <col min="1" max="1" width="7.7109375" bestFit="1" customWidth="1"/>
    <col min="2" max="11" width="17.7109375" customWidth="1"/>
  </cols>
  <sheetData>
    <row r="2" spans="1:11" ht="18.75" x14ac:dyDescent="0.3">
      <c r="F2" s="1" t="s">
        <v>15</v>
      </c>
      <c r="G2" s="2">
        <f>SUM(G5:G28)/COUNTA(G5:G28)</f>
        <v>0.32112052195546997</v>
      </c>
      <c r="H2" s="16"/>
      <c r="I2" s="16"/>
      <c r="J2" s="1" t="s">
        <v>15</v>
      </c>
      <c r="K2" s="2">
        <f>SUM(K5:K28)/COUNTA(K5:K28)</f>
        <v>0.4181923873673794</v>
      </c>
    </row>
    <row r="3" spans="1:11" ht="15.75" thickBot="1" x14ac:dyDescent="0.3"/>
    <row r="4" spans="1:11" ht="30" x14ac:dyDescent="0.25">
      <c r="A4" s="3" t="s">
        <v>1</v>
      </c>
      <c r="B4" s="4" t="s">
        <v>2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16</v>
      </c>
      <c r="H4" s="5" t="s">
        <v>38</v>
      </c>
      <c r="I4" s="5" t="s">
        <v>36</v>
      </c>
      <c r="J4" s="5" t="s">
        <v>39</v>
      </c>
      <c r="K4" s="6" t="s">
        <v>40</v>
      </c>
    </row>
    <row r="5" spans="1:11" x14ac:dyDescent="0.25">
      <c r="A5" s="27">
        <v>1</v>
      </c>
      <c r="B5" s="28" t="s">
        <v>3</v>
      </c>
      <c r="C5" s="29">
        <v>2400</v>
      </c>
      <c r="D5" s="19">
        <f>C5+C6</f>
        <v>4829</v>
      </c>
      <c r="E5" s="28">
        <v>3336</v>
      </c>
      <c r="F5" s="23">
        <f>D5-E5</f>
        <v>1493</v>
      </c>
      <c r="G5" s="25">
        <f>F5/D5</f>
        <v>0.3091737419755643</v>
      </c>
      <c r="H5" s="19">
        <v>4161</v>
      </c>
      <c r="I5" s="19">
        <v>2524</v>
      </c>
      <c r="J5" s="19">
        <f>H5-I5</f>
        <v>1637</v>
      </c>
      <c r="K5" s="21">
        <f>J5/H5</f>
        <v>0.39341504446046621</v>
      </c>
    </row>
    <row r="6" spans="1:11" x14ac:dyDescent="0.25">
      <c r="A6" s="27"/>
      <c r="B6" s="28" t="s">
        <v>41</v>
      </c>
      <c r="C6" s="29">
        <v>2429</v>
      </c>
      <c r="D6" s="19"/>
      <c r="E6" s="28"/>
      <c r="F6" s="23"/>
      <c r="G6" s="25"/>
      <c r="H6" s="19"/>
      <c r="I6" s="19"/>
      <c r="J6" s="19"/>
      <c r="K6" s="21"/>
    </row>
    <row r="7" spans="1:11" x14ac:dyDescent="0.25">
      <c r="A7" s="27">
        <v>2</v>
      </c>
      <c r="B7" s="28" t="s">
        <v>4</v>
      </c>
      <c r="C7" s="29">
        <v>2408</v>
      </c>
      <c r="D7" s="19">
        <f t="shared" ref="D7" si="0">C7+C8</f>
        <v>4837</v>
      </c>
      <c r="E7" s="28">
        <v>3341</v>
      </c>
      <c r="F7" s="23">
        <f t="shared" ref="F7" si="1">C7+C8-E7</f>
        <v>1496</v>
      </c>
      <c r="G7" s="25">
        <f t="shared" ref="G7" si="2">F7/D7</f>
        <v>0.30928261318999378</v>
      </c>
      <c r="H7" s="19">
        <v>4166</v>
      </c>
      <c r="I7" s="19">
        <v>2531</v>
      </c>
      <c r="J7" s="19">
        <f t="shared" ref="J7" si="3">H7-I7</f>
        <v>1635</v>
      </c>
      <c r="K7" s="21">
        <f t="shared" ref="K7" si="4">J7/H7</f>
        <v>0.39246279404704754</v>
      </c>
    </row>
    <row r="8" spans="1:11" x14ac:dyDescent="0.25">
      <c r="A8" s="27"/>
      <c r="B8" s="28" t="s">
        <v>41</v>
      </c>
      <c r="C8" s="29">
        <v>2429</v>
      </c>
      <c r="D8" s="19"/>
      <c r="E8" s="28"/>
      <c r="F8" s="23"/>
      <c r="G8" s="25"/>
      <c r="H8" s="19"/>
      <c r="I8" s="19"/>
      <c r="J8" s="19"/>
      <c r="K8" s="21"/>
    </row>
    <row r="9" spans="1:11" x14ac:dyDescent="0.25">
      <c r="A9" s="27">
        <v>3</v>
      </c>
      <c r="B9" s="28" t="s">
        <v>5</v>
      </c>
      <c r="C9" s="29">
        <v>2518</v>
      </c>
      <c r="D9" s="19">
        <f t="shared" ref="D9" si="5">C9+C10</f>
        <v>5035</v>
      </c>
      <c r="E9" s="28">
        <v>3375</v>
      </c>
      <c r="F9" s="23">
        <f t="shared" ref="F9" si="6">C9+C10-E9</f>
        <v>1660</v>
      </c>
      <c r="G9" s="25">
        <f t="shared" ref="G9" si="7">F9/D9</f>
        <v>0.32969215491559084</v>
      </c>
      <c r="H9" s="19">
        <v>4252</v>
      </c>
      <c r="I9" s="19">
        <v>2413</v>
      </c>
      <c r="J9" s="19">
        <f t="shared" ref="J9" si="8">H9-I9</f>
        <v>1839</v>
      </c>
      <c r="K9" s="21">
        <f t="shared" ref="K9" si="9">J9/H9</f>
        <v>0.43250235183443086</v>
      </c>
    </row>
    <row r="10" spans="1:11" x14ac:dyDescent="0.25">
      <c r="A10" s="27"/>
      <c r="B10" s="28" t="s">
        <v>41</v>
      </c>
      <c r="C10" s="29">
        <v>2517</v>
      </c>
      <c r="D10" s="19"/>
      <c r="E10" s="28"/>
      <c r="F10" s="23"/>
      <c r="G10" s="25"/>
      <c r="H10" s="19"/>
      <c r="I10" s="19"/>
      <c r="J10" s="19"/>
      <c r="K10" s="21"/>
    </row>
    <row r="11" spans="1:11" x14ac:dyDescent="0.25">
      <c r="A11" s="27">
        <v>4</v>
      </c>
      <c r="B11" s="28" t="s">
        <v>6</v>
      </c>
      <c r="C11" s="29">
        <v>2407</v>
      </c>
      <c r="D11" s="19">
        <f t="shared" ref="D11" si="10">C11+C12</f>
        <v>4844</v>
      </c>
      <c r="E11" s="28">
        <v>3342</v>
      </c>
      <c r="F11" s="23">
        <f t="shared" ref="F11" si="11">C11+C12-E11</f>
        <v>1502</v>
      </c>
      <c r="G11" s="25">
        <f t="shared" ref="G11" si="12">F11/D11</f>
        <v>0.31007431874483898</v>
      </c>
      <c r="H11" s="19">
        <v>4182</v>
      </c>
      <c r="I11" s="19">
        <v>2531</v>
      </c>
      <c r="J11" s="19">
        <f t="shared" ref="J11" si="13">H11-I11</f>
        <v>1651</v>
      </c>
      <c r="K11" s="21">
        <f t="shared" ref="K11" si="14">J11/H11</f>
        <v>0.3947871831659493</v>
      </c>
    </row>
    <row r="12" spans="1:11" x14ac:dyDescent="0.25">
      <c r="A12" s="27"/>
      <c r="B12" s="28" t="s">
        <v>41</v>
      </c>
      <c r="C12" s="29">
        <v>2437</v>
      </c>
      <c r="D12" s="19"/>
      <c r="E12" s="28"/>
      <c r="F12" s="23"/>
      <c r="G12" s="25"/>
      <c r="H12" s="19"/>
      <c r="I12" s="19"/>
      <c r="J12" s="19"/>
      <c r="K12" s="21"/>
    </row>
    <row r="13" spans="1:11" x14ac:dyDescent="0.25">
      <c r="A13" s="27">
        <v>5</v>
      </c>
      <c r="B13" s="28" t="s">
        <v>7</v>
      </c>
      <c r="C13" s="29">
        <v>2524</v>
      </c>
      <c r="D13" s="19">
        <f t="shared" ref="D13" si="15">C13+C14</f>
        <v>5091</v>
      </c>
      <c r="E13" s="28">
        <v>3520</v>
      </c>
      <c r="F13" s="23">
        <f t="shared" ref="F13" si="16">C13+C14-E13</f>
        <v>1571</v>
      </c>
      <c r="G13" s="25">
        <f t="shared" ref="G13" si="17">F13/D13</f>
        <v>0.30858377528972697</v>
      </c>
      <c r="H13" s="19">
        <v>4362</v>
      </c>
      <c r="I13" s="19">
        <v>2624</v>
      </c>
      <c r="J13" s="19">
        <f t="shared" ref="J13" si="18">H13-I13</f>
        <v>1738</v>
      </c>
      <c r="K13" s="21">
        <f t="shared" ref="K13" si="19">J13/H13</f>
        <v>0.39844108207244383</v>
      </c>
    </row>
    <row r="14" spans="1:11" x14ac:dyDescent="0.25">
      <c r="A14" s="27"/>
      <c r="B14" s="28" t="s">
        <v>41</v>
      </c>
      <c r="C14" s="29">
        <v>2567</v>
      </c>
      <c r="D14" s="19"/>
      <c r="E14" s="28"/>
      <c r="F14" s="23"/>
      <c r="G14" s="25"/>
      <c r="H14" s="19"/>
      <c r="I14" s="19"/>
      <c r="J14" s="19"/>
      <c r="K14" s="21"/>
    </row>
    <row r="15" spans="1:11" x14ac:dyDescent="0.25">
      <c r="A15" s="27">
        <v>6</v>
      </c>
      <c r="B15" s="28" t="s">
        <v>8</v>
      </c>
      <c r="C15" s="29">
        <v>2410</v>
      </c>
      <c r="D15" s="19">
        <f t="shared" ref="D15" si="20">C15+C16</f>
        <v>4846</v>
      </c>
      <c r="E15" s="28">
        <v>3362</v>
      </c>
      <c r="F15" s="23">
        <f t="shared" ref="F15" si="21">C15+C16-E15</f>
        <v>1484</v>
      </c>
      <c r="G15" s="25">
        <f t="shared" ref="G15" si="22">F15/D15</f>
        <v>0.30623194387123398</v>
      </c>
      <c r="H15" s="19">
        <v>4169</v>
      </c>
      <c r="I15" s="19">
        <v>2601</v>
      </c>
      <c r="J15" s="19">
        <f t="shared" ref="J15" si="23">H15-I15</f>
        <v>1568</v>
      </c>
      <c r="K15" s="21">
        <f t="shared" ref="K15" si="24">J15/H15</f>
        <v>0.37610937874790118</v>
      </c>
    </row>
    <row r="16" spans="1:11" x14ac:dyDescent="0.25">
      <c r="A16" s="27"/>
      <c r="B16" s="28" t="s">
        <v>41</v>
      </c>
      <c r="C16" s="29">
        <v>2436</v>
      </c>
      <c r="D16" s="19"/>
      <c r="E16" s="28"/>
      <c r="F16" s="23"/>
      <c r="G16" s="25"/>
      <c r="H16" s="19"/>
      <c r="I16" s="19"/>
      <c r="J16" s="19"/>
      <c r="K16" s="21"/>
    </row>
    <row r="17" spans="1:11" x14ac:dyDescent="0.25">
      <c r="A17" s="27">
        <v>7</v>
      </c>
      <c r="B17" s="28" t="s">
        <v>9</v>
      </c>
      <c r="C17" s="29">
        <v>2512</v>
      </c>
      <c r="D17" s="19">
        <f t="shared" ref="D17" si="25">C17+C18</f>
        <v>5022</v>
      </c>
      <c r="E17" s="28">
        <v>3364</v>
      </c>
      <c r="F17" s="23">
        <f t="shared" ref="F17" si="26">C17+C18-E17</f>
        <v>1658</v>
      </c>
      <c r="G17" s="25">
        <f t="shared" ref="G17" si="27">F17/D17</f>
        <v>0.33014735165272802</v>
      </c>
      <c r="H17" s="19">
        <v>4207</v>
      </c>
      <c r="I17" s="19">
        <v>2362</v>
      </c>
      <c r="J17" s="19">
        <f t="shared" ref="J17" si="28">H17-I17</f>
        <v>1845</v>
      </c>
      <c r="K17" s="21">
        <f t="shared" ref="K17" si="29">J17/H17</f>
        <v>0.43855478963632044</v>
      </c>
    </row>
    <row r="18" spans="1:11" x14ac:dyDescent="0.25">
      <c r="A18" s="27"/>
      <c r="B18" s="28" t="s">
        <v>41</v>
      </c>
      <c r="C18" s="29">
        <v>2510</v>
      </c>
      <c r="D18" s="19"/>
      <c r="E18" s="28"/>
      <c r="F18" s="23"/>
      <c r="G18" s="25"/>
      <c r="H18" s="19"/>
      <c r="I18" s="19"/>
      <c r="J18" s="19"/>
      <c r="K18" s="21"/>
    </row>
    <row r="19" spans="1:11" x14ac:dyDescent="0.25">
      <c r="A19" s="27">
        <v>8</v>
      </c>
      <c r="B19" s="28" t="s">
        <v>10</v>
      </c>
      <c r="C19" s="29">
        <v>2510</v>
      </c>
      <c r="D19" s="19">
        <f t="shared" ref="D19" si="30">C19+C20</f>
        <v>5009</v>
      </c>
      <c r="E19" s="28">
        <v>3351</v>
      </c>
      <c r="F19" s="23">
        <f t="shared" ref="F19" si="31">C19+C20-E19</f>
        <v>1658</v>
      </c>
      <c r="G19" s="25">
        <f t="shared" ref="G19" si="32">F19/D19</f>
        <v>0.33100419245358353</v>
      </c>
      <c r="H19" s="19">
        <v>4184</v>
      </c>
      <c r="I19" s="19">
        <v>2349</v>
      </c>
      <c r="J19" s="19">
        <f t="shared" ref="J19" si="33">H19-I19</f>
        <v>1835</v>
      </c>
      <c r="K19" s="21">
        <f t="shared" ref="K19" si="34">J19/H19</f>
        <v>0.43857552581261949</v>
      </c>
    </row>
    <row r="20" spans="1:11" x14ac:dyDescent="0.25">
      <c r="A20" s="27"/>
      <c r="B20" s="28" t="s">
        <v>41</v>
      </c>
      <c r="C20" s="29">
        <v>2499</v>
      </c>
      <c r="D20" s="19"/>
      <c r="E20" s="28"/>
      <c r="F20" s="23"/>
      <c r="G20" s="25"/>
      <c r="H20" s="19"/>
      <c r="I20" s="19"/>
      <c r="J20" s="19"/>
      <c r="K20" s="21"/>
    </row>
    <row r="21" spans="1:11" x14ac:dyDescent="0.25">
      <c r="A21" s="27">
        <v>9</v>
      </c>
      <c r="B21" s="28" t="s">
        <v>11</v>
      </c>
      <c r="C21" s="29">
        <v>2500</v>
      </c>
      <c r="D21" s="19">
        <f t="shared" ref="D21" si="35">C21+C22</f>
        <v>4994</v>
      </c>
      <c r="E21" s="28">
        <v>3348</v>
      </c>
      <c r="F21" s="23">
        <f t="shared" ref="F21" si="36">C21+C22-E21</f>
        <v>1646</v>
      </c>
      <c r="G21" s="25">
        <f t="shared" ref="G21" si="37">F21/D21</f>
        <v>0.32959551461754105</v>
      </c>
      <c r="H21" s="19">
        <v>4160</v>
      </c>
      <c r="I21" s="19">
        <v>2345</v>
      </c>
      <c r="J21" s="19">
        <f t="shared" ref="J21" si="38">H21-I21</f>
        <v>1815</v>
      </c>
      <c r="K21" s="21">
        <f t="shared" ref="K21" si="39">J21/H21</f>
        <v>0.43629807692307693</v>
      </c>
    </row>
    <row r="22" spans="1:11" x14ac:dyDescent="0.25">
      <c r="A22" s="27"/>
      <c r="B22" s="28" t="s">
        <v>41</v>
      </c>
      <c r="C22" s="29">
        <v>2494</v>
      </c>
      <c r="D22" s="19"/>
      <c r="E22" s="28"/>
      <c r="F22" s="23"/>
      <c r="G22" s="25"/>
      <c r="H22" s="19"/>
      <c r="I22" s="19"/>
      <c r="J22" s="19"/>
      <c r="K22" s="21"/>
    </row>
    <row r="23" spans="1:11" x14ac:dyDescent="0.25">
      <c r="A23" s="27">
        <v>10</v>
      </c>
      <c r="B23" s="28" t="s">
        <v>12</v>
      </c>
      <c r="C23" s="29">
        <v>2506</v>
      </c>
      <c r="D23" s="19">
        <f t="shared" ref="D23" si="40">C23+C24</f>
        <v>4990</v>
      </c>
      <c r="E23" s="28">
        <v>3353</v>
      </c>
      <c r="F23" s="23">
        <f t="shared" ref="F23" si="41">C23+C24-E23</f>
        <v>1637</v>
      </c>
      <c r="G23" s="25">
        <f t="shared" ref="G23" si="42">F23/D23</f>
        <v>0.32805611222444891</v>
      </c>
      <c r="H23" s="19">
        <v>4188</v>
      </c>
      <c r="I23" s="19">
        <v>2354</v>
      </c>
      <c r="J23" s="19">
        <f t="shared" ref="J23" si="43">H23-I23</f>
        <v>1834</v>
      </c>
      <c r="K23" s="21">
        <f t="shared" ref="K23" si="44">J23/H23</f>
        <v>0.4379178605539637</v>
      </c>
    </row>
    <row r="24" spans="1:11" x14ac:dyDescent="0.25">
      <c r="A24" s="27"/>
      <c r="B24" s="28" t="s">
        <v>41</v>
      </c>
      <c r="C24" s="29">
        <v>2484</v>
      </c>
      <c r="D24" s="19"/>
      <c r="E24" s="28"/>
      <c r="F24" s="23"/>
      <c r="G24" s="25"/>
      <c r="H24" s="19"/>
      <c r="I24" s="19"/>
      <c r="J24" s="19"/>
      <c r="K24" s="21"/>
    </row>
    <row r="25" spans="1:11" x14ac:dyDescent="0.25">
      <c r="A25" s="27">
        <v>11</v>
      </c>
      <c r="B25" s="28" t="s">
        <v>13</v>
      </c>
      <c r="C25" s="29">
        <v>2498</v>
      </c>
      <c r="D25" s="19">
        <f t="shared" ref="D25" si="45">C25+C26</f>
        <v>5012</v>
      </c>
      <c r="E25" s="28">
        <v>3354</v>
      </c>
      <c r="F25" s="23">
        <f t="shared" ref="F25" si="46">C25+C26-E25</f>
        <v>1658</v>
      </c>
      <c r="G25" s="25">
        <f t="shared" ref="G25" si="47">F25/D25</f>
        <v>0.33080606544293695</v>
      </c>
      <c r="H25" s="19">
        <v>4157</v>
      </c>
      <c r="I25" s="19">
        <v>2345</v>
      </c>
      <c r="J25" s="19">
        <f t="shared" ref="J25" si="48">H25-I25</f>
        <v>1812</v>
      </c>
      <c r="K25" s="21">
        <f t="shared" ref="K25" si="49">J25/H25</f>
        <v>0.43589126774115949</v>
      </c>
    </row>
    <row r="26" spans="1:11" x14ac:dyDescent="0.25">
      <c r="A26" s="27"/>
      <c r="B26" s="28" t="s">
        <v>41</v>
      </c>
      <c r="C26" s="29">
        <v>2514</v>
      </c>
      <c r="D26" s="19"/>
      <c r="E26" s="28"/>
      <c r="F26" s="23"/>
      <c r="G26" s="25"/>
      <c r="H26" s="19"/>
      <c r="I26" s="19"/>
      <c r="J26" s="19"/>
      <c r="K26" s="21"/>
    </row>
    <row r="27" spans="1:11" x14ac:dyDescent="0.25">
      <c r="A27" s="27">
        <v>12</v>
      </c>
      <c r="B27" s="28" t="s">
        <v>14</v>
      </c>
      <c r="C27" s="29">
        <v>2497</v>
      </c>
      <c r="D27" s="19">
        <f t="shared" ref="D27" si="50">C27+C28</f>
        <v>4997</v>
      </c>
      <c r="E27" s="28">
        <v>3344</v>
      </c>
      <c r="F27" s="23">
        <f t="shared" ref="F27" si="51">C27+C28-E27</f>
        <v>1653</v>
      </c>
      <c r="G27" s="25">
        <f t="shared" ref="G27" si="52">F27/D27</f>
        <v>0.33079847908745247</v>
      </c>
      <c r="H27" s="19">
        <v>4175</v>
      </c>
      <c r="I27" s="19">
        <v>2324</v>
      </c>
      <c r="J27" s="19">
        <f t="shared" ref="J27" si="53">H27-I27</f>
        <v>1851</v>
      </c>
      <c r="K27" s="21">
        <f t="shared" ref="K27" si="54">J27/H27</f>
        <v>0.44335329341317364</v>
      </c>
    </row>
    <row r="28" spans="1:11" ht="15.75" thickBot="1" x14ac:dyDescent="0.3">
      <c r="A28" s="30"/>
      <c r="B28" s="31" t="s">
        <v>41</v>
      </c>
      <c r="C28" s="32">
        <v>2500</v>
      </c>
      <c r="D28" s="20"/>
      <c r="E28" s="31"/>
      <c r="F28" s="24"/>
      <c r="G28" s="26"/>
      <c r="H28" s="20"/>
      <c r="I28" s="20"/>
      <c r="J28" s="20"/>
      <c r="K28" s="22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C30" s="17" t="s">
        <v>42</v>
      </c>
      <c r="D30" s="18">
        <f>SUM(D5:D28)/1000</f>
        <v>59.506</v>
      </c>
      <c r="E30" s="18">
        <f>SUM(E5:E28)/1000</f>
        <v>40.39</v>
      </c>
      <c r="F30" s="18">
        <f>SUM(F5:F28)/1000</f>
        <v>19.116</v>
      </c>
      <c r="H30" s="18">
        <f>SUM(H5:H28)/1000</f>
        <v>50.363</v>
      </c>
      <c r="I30" s="18">
        <f>SUM(I5:I28)/1000</f>
        <v>29.303000000000001</v>
      </c>
      <c r="J30" s="18">
        <f>SUM(J5:J28)/1000</f>
        <v>21.06</v>
      </c>
    </row>
  </sheetData>
  <mergeCells count="120">
    <mergeCell ref="H5:H6"/>
    <mergeCell ref="I5:I6"/>
    <mergeCell ref="J5:J6"/>
    <mergeCell ref="K5:K6"/>
    <mergeCell ref="A7:A8"/>
    <mergeCell ref="B7:B8"/>
    <mergeCell ref="D7:D8"/>
    <mergeCell ref="E7:E8"/>
    <mergeCell ref="F7:F8"/>
    <mergeCell ref="G7:G8"/>
    <mergeCell ref="A5:A6"/>
    <mergeCell ref="B5:B6"/>
    <mergeCell ref="D5:D6"/>
    <mergeCell ref="E5:E6"/>
    <mergeCell ref="F5:F6"/>
    <mergeCell ref="G5:G6"/>
    <mergeCell ref="H7:H8"/>
    <mergeCell ref="I7:I8"/>
    <mergeCell ref="J7:J8"/>
    <mergeCell ref="K7:K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A25:A26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H25:H26"/>
    <mergeCell ref="I25:I26"/>
    <mergeCell ref="J25:J26"/>
    <mergeCell ref="K25:K26"/>
    <mergeCell ref="A27:A28"/>
    <mergeCell ref="B27:B28"/>
    <mergeCell ref="D27:D28"/>
    <mergeCell ref="E27:E28"/>
    <mergeCell ref="F27:F28"/>
    <mergeCell ref="G27:G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About</vt:lpstr>
      <vt:lpstr>SRR17399856-SRR17399867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storace</dc:creator>
  <cp:lastModifiedBy>mauro</cp:lastModifiedBy>
  <dcterms:created xsi:type="dcterms:W3CDTF">2022-02-15T10:09:42Z</dcterms:created>
  <dcterms:modified xsi:type="dcterms:W3CDTF">2022-06-22T15:03:10Z</dcterms:modified>
</cp:coreProperties>
</file>