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Gemino\progetti\DNA\sito WEB\download\"/>
    </mc:Choice>
  </mc:AlternateContent>
  <xr:revisionPtr revIDLastSave="0" documentId="13_ncr:1_{2AA7E83F-01DE-4124-A71D-2FFB653DF9CA}" xr6:coauthVersionLast="47" xr6:coauthVersionMax="47" xr10:uidLastSave="{00000000-0000-0000-0000-000000000000}"/>
  <bookViews>
    <workbookView xWindow="-28920" yWindow="-4785" windowWidth="29040" windowHeight="16440" xr2:uid="{00000000-000D-0000-FFFF-FFFF00000000}"/>
  </bookViews>
  <sheets>
    <sheet name="About" sheetId="2" r:id="rId1"/>
    <sheet name="ERR3863175-ERR3863206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0" i="1" l="1"/>
  <c r="H70" i="1"/>
  <c r="E70" i="1"/>
  <c r="D7" i="1" l="1"/>
  <c r="D9" i="1"/>
  <c r="D11" i="1"/>
  <c r="D13" i="1"/>
  <c r="D15" i="1"/>
  <c r="D17" i="1"/>
  <c r="D19" i="1"/>
  <c r="D21" i="1"/>
  <c r="D23" i="1"/>
  <c r="D25" i="1"/>
  <c r="D27" i="1"/>
  <c r="D29" i="1"/>
  <c r="D31" i="1"/>
  <c r="D33" i="1"/>
  <c r="D35" i="1"/>
  <c r="D37" i="1"/>
  <c r="D39" i="1"/>
  <c r="D41" i="1"/>
  <c r="D43" i="1"/>
  <c r="D45" i="1"/>
  <c r="D47" i="1"/>
  <c r="D49" i="1"/>
  <c r="D51" i="1"/>
  <c r="D53" i="1"/>
  <c r="D55" i="1"/>
  <c r="D57" i="1"/>
  <c r="D59" i="1"/>
  <c r="D61" i="1"/>
  <c r="D63" i="1"/>
  <c r="D65" i="1"/>
  <c r="D67" i="1"/>
  <c r="D5" i="1"/>
  <c r="J7" i="1"/>
  <c r="K7" i="1" s="1"/>
  <c r="J9" i="1"/>
  <c r="K9" i="1" s="1"/>
  <c r="J11" i="1"/>
  <c r="K11" i="1" s="1"/>
  <c r="J13" i="1"/>
  <c r="K13" i="1" s="1"/>
  <c r="J15" i="1"/>
  <c r="K15" i="1" s="1"/>
  <c r="J17" i="1"/>
  <c r="K17" i="1" s="1"/>
  <c r="J19" i="1"/>
  <c r="K19" i="1" s="1"/>
  <c r="J21" i="1"/>
  <c r="K21" i="1" s="1"/>
  <c r="J23" i="1"/>
  <c r="K23" i="1" s="1"/>
  <c r="J25" i="1"/>
  <c r="K25" i="1" s="1"/>
  <c r="J27" i="1"/>
  <c r="K27" i="1" s="1"/>
  <c r="J29" i="1"/>
  <c r="K29" i="1" s="1"/>
  <c r="J31" i="1"/>
  <c r="K31" i="1" s="1"/>
  <c r="J33" i="1"/>
  <c r="K33" i="1" s="1"/>
  <c r="J35" i="1"/>
  <c r="K35" i="1" s="1"/>
  <c r="J37" i="1"/>
  <c r="K37" i="1" s="1"/>
  <c r="J39" i="1"/>
  <c r="K39" i="1" s="1"/>
  <c r="J41" i="1"/>
  <c r="K41" i="1" s="1"/>
  <c r="J43" i="1"/>
  <c r="K43" i="1" s="1"/>
  <c r="J45" i="1"/>
  <c r="K45" i="1" s="1"/>
  <c r="J47" i="1"/>
  <c r="K47" i="1" s="1"/>
  <c r="J49" i="1"/>
  <c r="K49" i="1" s="1"/>
  <c r="J51" i="1"/>
  <c r="K51" i="1" s="1"/>
  <c r="J53" i="1"/>
  <c r="K53" i="1" s="1"/>
  <c r="J55" i="1"/>
  <c r="K55" i="1" s="1"/>
  <c r="J57" i="1"/>
  <c r="K57" i="1" s="1"/>
  <c r="J59" i="1"/>
  <c r="K59" i="1" s="1"/>
  <c r="J61" i="1"/>
  <c r="K61" i="1" s="1"/>
  <c r="J63" i="1"/>
  <c r="K63" i="1" s="1"/>
  <c r="J65" i="1"/>
  <c r="K65" i="1" s="1"/>
  <c r="J67" i="1"/>
  <c r="K67" i="1" s="1"/>
  <c r="J5" i="1"/>
  <c r="K5" i="1" l="1"/>
  <c r="J70" i="1"/>
  <c r="F5" i="1"/>
  <c r="D70" i="1"/>
  <c r="K2" i="1"/>
  <c r="F61" i="1"/>
  <c r="G61" i="1" s="1"/>
  <c r="F63" i="1"/>
  <c r="G63" i="1" s="1"/>
  <c r="F65" i="1"/>
  <c r="G65" i="1" s="1"/>
  <c r="F67" i="1"/>
  <c r="G67" i="1" s="1"/>
  <c r="F7" i="1"/>
  <c r="G7" i="1" s="1"/>
  <c r="F9" i="1"/>
  <c r="G9" i="1" s="1"/>
  <c r="F11" i="1"/>
  <c r="G11" i="1" s="1"/>
  <c r="F13" i="1"/>
  <c r="G13" i="1" s="1"/>
  <c r="F15" i="1"/>
  <c r="G15" i="1" s="1"/>
  <c r="F17" i="1"/>
  <c r="G17" i="1" s="1"/>
  <c r="F19" i="1"/>
  <c r="G19" i="1" s="1"/>
  <c r="F21" i="1"/>
  <c r="G21" i="1" s="1"/>
  <c r="F23" i="1"/>
  <c r="G23" i="1" s="1"/>
  <c r="F25" i="1"/>
  <c r="G25" i="1" s="1"/>
  <c r="F27" i="1"/>
  <c r="G27" i="1" s="1"/>
  <c r="F29" i="1"/>
  <c r="G29" i="1" s="1"/>
  <c r="F31" i="1"/>
  <c r="G31" i="1" s="1"/>
  <c r="F33" i="1"/>
  <c r="G33" i="1" s="1"/>
  <c r="F35" i="1"/>
  <c r="G35" i="1" s="1"/>
  <c r="F37" i="1"/>
  <c r="G37" i="1" s="1"/>
  <c r="F39" i="1"/>
  <c r="G39" i="1" s="1"/>
  <c r="F41" i="1"/>
  <c r="G41" i="1" s="1"/>
  <c r="F43" i="1"/>
  <c r="G43" i="1" s="1"/>
  <c r="F45" i="1"/>
  <c r="G45" i="1" s="1"/>
  <c r="F47" i="1"/>
  <c r="G47" i="1" s="1"/>
  <c r="F49" i="1"/>
  <c r="G49" i="1" s="1"/>
  <c r="F51" i="1"/>
  <c r="G51" i="1" s="1"/>
  <c r="F53" i="1"/>
  <c r="G53" i="1" s="1"/>
  <c r="F55" i="1"/>
  <c r="G55" i="1" s="1"/>
  <c r="F57" i="1"/>
  <c r="G57" i="1" s="1"/>
  <c r="F59" i="1"/>
  <c r="G59" i="1" s="1"/>
  <c r="G5" i="1" l="1"/>
  <c r="F70" i="1"/>
  <c r="G2" i="1"/>
</calcChain>
</file>

<file path=xl/sharedStrings.xml><?xml version="1.0" encoding="utf-8"?>
<sst xmlns="http://schemas.openxmlformats.org/spreadsheetml/2006/main" count="97" uniqueCount="64">
  <si>
    <t>ERR3863175_2.fastq.gz</t>
  </si>
  <si>
    <t>https://www.ncbi.nlm.nih.gov/sra?linkname=bioproject_sra_all&amp;from_uid=776582</t>
  </si>
  <si>
    <t>File n°</t>
  </si>
  <si>
    <t>File name</t>
  </si>
  <si>
    <t>ERR3863175</t>
  </si>
  <si>
    <t>ERR3863176</t>
  </si>
  <si>
    <t>ERR3863177</t>
  </si>
  <si>
    <t>ERR3863178</t>
  </si>
  <si>
    <t>ERR3863179</t>
  </si>
  <si>
    <t>ERR3863180</t>
  </si>
  <si>
    <t>ERR3863181</t>
  </si>
  <si>
    <t>ERR3863182</t>
  </si>
  <si>
    <t>ERR3863183</t>
  </si>
  <si>
    <t>ERR3863184</t>
  </si>
  <si>
    <t>ERR3863185</t>
  </si>
  <si>
    <t>ERR3863186</t>
  </si>
  <si>
    <t>ERR3863187</t>
  </si>
  <si>
    <t>ERR3863188</t>
  </si>
  <si>
    <t>ERR3863189</t>
  </si>
  <si>
    <t>ERR3863190</t>
  </si>
  <si>
    <t>ERR3863191</t>
  </si>
  <si>
    <t>ERR3863192</t>
  </si>
  <si>
    <t>ERR3863193</t>
  </si>
  <si>
    <t>ERR3863194</t>
  </si>
  <si>
    <t>ERR3863195</t>
  </si>
  <si>
    <t>ERR3863196</t>
  </si>
  <si>
    <t>ERR3863197</t>
  </si>
  <si>
    <t>ERR3863198</t>
  </si>
  <si>
    <t>ERR3863199</t>
  </si>
  <si>
    <t>ERR3863200</t>
  </si>
  <si>
    <t>ERR3863201</t>
  </si>
  <si>
    <t>ERR3863202</t>
  </si>
  <si>
    <t>ERR3863203</t>
  </si>
  <si>
    <t>ERR3863204</t>
  </si>
  <si>
    <t>ERR3863205</t>
  </si>
  <si>
    <t>ERR3863206</t>
  </si>
  <si>
    <t>GENIOSave 
gain [%] vs BAM</t>
  </si>
  <si>
    <t>GENIOSave 
gain [%] vs GZIP</t>
  </si>
  <si>
    <t>AVERAGE</t>
  </si>
  <si>
    <t>SRA to fastq conversion:</t>
  </si>
  <si>
    <t>SRA source:</t>
  </si>
  <si>
    <t>fastq.gz to BAM conversion:</t>
  </si>
  <si>
    <r>
      <t xml:space="preserve">./fastq-dump --origfmt --gzip --split-files </t>
    </r>
    <r>
      <rPr>
        <i/>
        <sz val="11"/>
        <color theme="1"/>
        <rFont val="Calibri"/>
        <family val="2"/>
        <scheme val="minor"/>
      </rPr>
      <t>filename.sra</t>
    </r>
  </si>
  <si>
    <r>
      <t xml:space="preserve">./STAR
--genomeLoad </t>
    </r>
    <r>
      <rPr>
        <i/>
        <sz val="11"/>
        <color theme="1"/>
        <rFont val="Calibri"/>
        <family val="2"/>
        <scheme val="minor"/>
      </rPr>
      <t>LoadAndKeep</t>
    </r>
    <r>
      <rPr>
        <sz val="11"/>
        <color theme="1"/>
        <rFont val="Calibri"/>
        <family val="2"/>
        <scheme val="minor"/>
      </rPr>
      <t xml:space="preserve">
--runThreadN </t>
    </r>
    <r>
      <rPr>
        <i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
--genomeDir </t>
    </r>
    <r>
      <rPr>
        <i/>
        <sz val="11"/>
        <color theme="1"/>
        <rFont val="Calibri"/>
        <family val="2"/>
        <scheme val="minor"/>
      </rPr>
      <t>GRCh38</t>
    </r>
    <r>
      <rPr>
        <sz val="11"/>
        <color theme="1"/>
        <rFont val="Calibri"/>
        <family val="2"/>
        <scheme val="minor"/>
      </rPr>
      <t xml:space="preserve">
--readFilesIn </t>
    </r>
    <r>
      <rPr>
        <i/>
        <sz val="11"/>
        <color theme="1"/>
        <rFont val="Calibri"/>
        <family val="2"/>
        <scheme val="minor"/>
      </rPr>
      <t>filename_1.fastq.gz filename_2.fastq.gz</t>
    </r>
    <r>
      <rPr>
        <sz val="11"/>
        <color theme="1"/>
        <rFont val="Calibri"/>
        <family val="2"/>
        <scheme val="minor"/>
      </rPr>
      <t xml:space="preserve">
--readFilesCommand </t>
    </r>
    <r>
      <rPr>
        <i/>
        <sz val="11"/>
        <color theme="1"/>
        <rFont val="Calibri"/>
        <family val="2"/>
        <scheme val="minor"/>
      </rPr>
      <t>zcat</t>
    </r>
    <r>
      <rPr>
        <sz val="11"/>
        <color theme="1"/>
        <rFont val="Calibri"/>
        <family val="2"/>
        <scheme val="minor"/>
      </rPr>
      <t xml:space="preserve">
--outFileNamePrefix </t>
    </r>
    <r>
      <rPr>
        <i/>
        <sz val="11"/>
        <color theme="1"/>
        <rFont val="Calibri"/>
        <family val="2"/>
        <scheme val="minor"/>
      </rPr>
      <t>prefix</t>
    </r>
    <r>
      <rPr>
        <sz val="11"/>
        <color theme="1"/>
        <rFont val="Calibri"/>
        <family val="2"/>
        <scheme val="minor"/>
      </rPr>
      <t xml:space="preserve">
--outSAMtype </t>
    </r>
    <r>
      <rPr>
        <i/>
        <sz val="11"/>
        <color theme="1"/>
        <rFont val="Calibri"/>
        <family val="2"/>
        <scheme val="minor"/>
      </rPr>
      <t>BAM Unsorted</t>
    </r>
    <r>
      <rPr>
        <sz val="11"/>
        <color theme="1"/>
        <rFont val="Calibri"/>
        <family val="2"/>
        <scheme val="minor"/>
      </rPr>
      <t xml:space="preserve">
--limitBAMsortRAM </t>
    </r>
    <r>
      <rPr>
        <i/>
        <sz val="11"/>
        <color theme="1"/>
        <rFont val="Calibri"/>
        <family val="2"/>
        <scheme val="minor"/>
      </rPr>
      <t>10000000000</t>
    </r>
    <r>
      <rPr>
        <sz val="11"/>
        <color theme="1"/>
        <rFont val="Calibri"/>
        <family val="2"/>
        <scheme val="minor"/>
      </rPr>
      <t xml:space="preserve">
--outSAMunmapped </t>
    </r>
    <r>
      <rPr>
        <i/>
        <sz val="11"/>
        <color theme="1"/>
        <rFont val="Calibri"/>
        <family val="2"/>
        <scheme val="minor"/>
      </rPr>
      <t>Within</t>
    </r>
    <r>
      <rPr>
        <sz val="11"/>
        <color theme="1"/>
        <rFont val="Calibri"/>
        <family val="2"/>
        <scheme val="minor"/>
      </rPr>
      <t xml:space="preserve">
--outFilterMultimapNmax </t>
    </r>
    <r>
      <rPr>
        <i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
--outFilterMultimapScoreRange </t>
    </r>
    <r>
      <rPr>
        <i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
--outFilterMismatchNmax </t>
    </r>
    <r>
      <rPr>
        <i/>
        <sz val="11"/>
        <color theme="1"/>
        <rFont val="Calibri"/>
        <family val="2"/>
        <scheme val="minor"/>
      </rPr>
      <t>999</t>
    </r>
    <r>
      <rPr>
        <sz val="11"/>
        <color theme="1"/>
        <rFont val="Calibri"/>
        <family val="2"/>
        <scheme val="minor"/>
      </rPr>
      <t xml:space="preserve">
--outFilterMismatchNoverLmax </t>
    </r>
    <r>
      <rPr>
        <i/>
        <sz val="11"/>
        <color theme="1"/>
        <rFont val="Calibri"/>
        <family val="2"/>
        <scheme val="minor"/>
      </rPr>
      <t>0.04</t>
    </r>
  </si>
  <si>
    <t>Sequencer:</t>
  </si>
  <si>
    <t>Type:</t>
  </si>
  <si>
    <t>Illumina Hiseq 4000</t>
  </si>
  <si>
    <t>Paired</t>
  </si>
  <si>
    <t>Total Size [GB]:</t>
  </si>
  <si>
    <t>FASTQ.GZIP 
pair size [MB]</t>
  </si>
  <si>
    <t>GENIOSave 
size [MB]</t>
  </si>
  <si>
    <t>GENIOSave 
save [MB] vs GZIP</t>
  </si>
  <si>
    <t>BAM 
size [MB]</t>
  </si>
  <si>
    <t>GENIOSave 
save [MB] vs BAM</t>
  </si>
  <si>
    <t>FASTQ.GZIP
size [MB]</t>
  </si>
  <si>
    <t>RNA Capture:</t>
  </si>
  <si>
    <t>Sample type:</t>
  </si>
  <si>
    <t>Tissue:</t>
  </si>
  <si>
    <t>Specie:</t>
  </si>
  <si>
    <t>Numer of samples:</t>
  </si>
  <si>
    <t>cDNA capture</t>
  </si>
  <si>
    <t>FFPE</t>
  </si>
  <si>
    <t>STROMA BRCA</t>
  </si>
  <si>
    <t>Homo Sapiens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</si>
</sst>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/>
    <xf numFmtId="9" fontId="5" fillId="0" borderId="0" xfId="0" applyNumberFormat="1" applyFont="1"/>
    <xf numFmtId="0" fontId="5" fillId="0" borderId="0" xfId="0" applyFont="1"/>
    <xf numFmtId="0" fontId="2" fillId="0" borderId="0" xfId="0" applyFont="1" applyAlignment="1">
      <alignment vertical="center"/>
    </xf>
    <xf numFmtId="0" fontId="3" fillId="0" borderId="0" xfId="2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/>
    </xf>
    <xf numFmtId="0" fontId="7" fillId="0" borderId="0" xfId="0" applyFont="1"/>
    <xf numFmtId="0" fontId="8" fillId="0" borderId="0" xfId="2" applyFont="1" applyAlignment="1"/>
    <xf numFmtId="2" fontId="0" fillId="0" borderId="0" xfId="0" applyNumberFormat="1"/>
    <xf numFmtId="0" fontId="2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0" fillId="0" borderId="1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9" fontId="2" fillId="3" borderId="6" xfId="1" applyFont="1" applyFill="1" applyBorder="1" applyAlignment="1">
      <alignment horizontal="left" vertical="center"/>
    </xf>
    <xf numFmtId="9" fontId="2" fillId="3" borderId="9" xfId="1" applyFont="1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9" fontId="2" fillId="3" borderId="1" xfId="1" applyNumberFormat="1" applyFont="1" applyFill="1" applyBorder="1" applyAlignment="1">
      <alignment horizontal="left" vertical="center"/>
    </xf>
    <xf numFmtId="1" fontId="0" fillId="0" borderId="1" xfId="1" applyNumberFormat="1" applyFont="1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9" fontId="2" fillId="3" borderId="8" xfId="1" applyNumberFormat="1" applyFont="1" applyFill="1" applyBorder="1" applyAlignment="1">
      <alignment horizontal="left" vertical="center"/>
    </xf>
    <xf numFmtId="1" fontId="0" fillId="0" borderId="8" xfId="1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cbi.nlm.nih.gov/sra?linkname=bioproject_sra_all&amp;from_uid=77658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A93BE-5933-459D-8DF5-8ED4E1B1C056}">
  <dimension ref="A1:N14"/>
  <sheetViews>
    <sheetView tabSelected="1" zoomScale="115" zoomScaleNormal="115" workbookViewId="0"/>
  </sheetViews>
  <sheetFormatPr defaultRowHeight="15" x14ac:dyDescent="0.25"/>
  <cols>
    <col min="1" max="1" width="26.140625" bestFit="1" customWidth="1"/>
    <col min="2" max="2" width="76.42578125" bestFit="1" customWidth="1"/>
  </cols>
  <sheetData>
    <row r="1" spans="1:14" x14ac:dyDescent="0.25"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5">
      <c r="A2" s="9" t="s">
        <v>40</v>
      </c>
      <c r="B2" s="10" t="s">
        <v>1</v>
      </c>
      <c r="C2" s="14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</row>
    <row r="3" spans="1:14" x14ac:dyDescent="0.25">
      <c r="A3" s="5"/>
      <c r="B3" s="5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5">
      <c r="A4" s="9" t="s">
        <v>44</v>
      </c>
      <c r="B4" s="12" t="s">
        <v>46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x14ac:dyDescent="0.25">
      <c r="A5" s="9" t="s">
        <v>45</v>
      </c>
      <c r="B5" s="12" t="s">
        <v>47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x14ac:dyDescent="0.25">
      <c r="A6" s="9" t="s">
        <v>55</v>
      </c>
      <c r="B6" s="12" t="s">
        <v>60</v>
      </c>
      <c r="G6" s="13"/>
      <c r="H6" s="13"/>
      <c r="I6" s="13"/>
      <c r="J6" s="13"/>
      <c r="K6" s="13"/>
      <c r="L6" s="13"/>
      <c r="M6" s="13"/>
      <c r="N6" s="13"/>
    </row>
    <row r="7" spans="1:14" x14ac:dyDescent="0.25">
      <c r="A7" s="9" t="s">
        <v>56</v>
      </c>
      <c r="B7" s="13" t="s">
        <v>61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5">
      <c r="A8" s="9" t="s">
        <v>57</v>
      </c>
      <c r="B8" s="13" t="s">
        <v>62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25">
      <c r="A9" s="9" t="s">
        <v>58</v>
      </c>
      <c r="B9" s="13" t="s">
        <v>63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5">
      <c r="A10" s="9" t="s">
        <v>59</v>
      </c>
      <c r="B10" s="17">
        <v>32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x14ac:dyDescent="0.25">
      <c r="A11" s="5"/>
      <c r="B11" s="5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x14ac:dyDescent="0.25">
      <c r="A12" s="9" t="s">
        <v>39</v>
      </c>
      <c r="B12" s="5" t="s">
        <v>42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5">
      <c r="A13" s="5"/>
      <c r="B13" s="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ht="210" x14ac:dyDescent="0.25">
      <c r="A14" s="9" t="s">
        <v>41</v>
      </c>
      <c r="B14" s="11" t="s">
        <v>43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</sheetData>
  <hyperlinks>
    <hyperlink ref="B2" r:id="rId1" xr:uid="{14982B6F-C353-4AE0-B77A-0E4785F2F1F4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70"/>
  <sheetViews>
    <sheetView zoomScaleNormal="100" workbookViewId="0">
      <pane ySplit="4" topLeftCell="A5" activePane="bottomLeft" state="frozen"/>
      <selection pane="bottomLeft" activeCell="A5" sqref="A5:A6"/>
    </sheetView>
  </sheetViews>
  <sheetFormatPr defaultRowHeight="15" x14ac:dyDescent="0.25"/>
  <cols>
    <col min="1" max="1" width="7.7109375" bestFit="1" customWidth="1"/>
    <col min="2" max="11" width="17.7109375" customWidth="1"/>
  </cols>
  <sheetData>
    <row r="2" spans="1:11" ht="18.75" x14ac:dyDescent="0.3">
      <c r="F2" s="8" t="s">
        <v>38</v>
      </c>
      <c r="G2" s="7">
        <f>SUM(G5:G68)/COUNTA(G5:G68)</f>
        <v>0.32972932912782488</v>
      </c>
      <c r="H2" s="6"/>
      <c r="I2" s="6"/>
      <c r="J2" s="8" t="s">
        <v>38</v>
      </c>
      <c r="K2" s="7">
        <f>SUM(K5:K68)/COUNTA(K5:K68)</f>
        <v>0.52938201237956717</v>
      </c>
    </row>
    <row r="3" spans="1:11" ht="15.75" thickBot="1" x14ac:dyDescent="0.3"/>
    <row r="4" spans="1:11" ht="30" x14ac:dyDescent="0.25">
      <c r="A4" s="1" t="s">
        <v>2</v>
      </c>
      <c r="B4" s="2" t="s">
        <v>3</v>
      </c>
      <c r="C4" s="3" t="s">
        <v>49</v>
      </c>
      <c r="D4" s="3" t="s">
        <v>54</v>
      </c>
      <c r="E4" s="3" t="s">
        <v>50</v>
      </c>
      <c r="F4" s="3" t="s">
        <v>51</v>
      </c>
      <c r="G4" s="3" t="s">
        <v>37</v>
      </c>
      <c r="H4" s="3" t="s">
        <v>52</v>
      </c>
      <c r="I4" s="3" t="s">
        <v>50</v>
      </c>
      <c r="J4" s="3" t="s">
        <v>53</v>
      </c>
      <c r="K4" s="4" t="s">
        <v>36</v>
      </c>
    </row>
    <row r="5" spans="1:11" x14ac:dyDescent="0.25">
      <c r="A5" s="29">
        <v>1</v>
      </c>
      <c r="B5" s="30" t="s">
        <v>4</v>
      </c>
      <c r="C5" s="31">
        <v>810</v>
      </c>
      <c r="D5" s="18">
        <f>C5+C6</f>
        <v>1702</v>
      </c>
      <c r="E5" s="22">
        <v>1092</v>
      </c>
      <c r="F5" s="25">
        <f>D5-E5</f>
        <v>610</v>
      </c>
      <c r="G5" s="24">
        <f>F5/D5</f>
        <v>0.3584018801410106</v>
      </c>
      <c r="H5" s="18">
        <v>1420</v>
      </c>
      <c r="I5" s="18">
        <v>651</v>
      </c>
      <c r="J5" s="18">
        <f>H5-I5</f>
        <v>769</v>
      </c>
      <c r="K5" s="20">
        <f>J5/H5</f>
        <v>0.54154929577464783</v>
      </c>
    </row>
    <row r="6" spans="1:11" x14ac:dyDescent="0.25">
      <c r="A6" s="29"/>
      <c r="B6" s="30" t="s">
        <v>0</v>
      </c>
      <c r="C6" s="31">
        <v>892</v>
      </c>
      <c r="D6" s="18"/>
      <c r="E6" s="23"/>
      <c r="F6" s="25"/>
      <c r="G6" s="24"/>
      <c r="H6" s="18"/>
      <c r="I6" s="18"/>
      <c r="J6" s="18"/>
      <c r="K6" s="20"/>
    </row>
    <row r="7" spans="1:11" x14ac:dyDescent="0.25">
      <c r="A7" s="29">
        <v>2</v>
      </c>
      <c r="B7" s="30" t="s">
        <v>5</v>
      </c>
      <c r="C7" s="31">
        <v>787</v>
      </c>
      <c r="D7" s="18">
        <f t="shared" ref="D7" si="0">C7+C8</f>
        <v>1627</v>
      </c>
      <c r="E7" s="22">
        <v>1049</v>
      </c>
      <c r="F7" s="25">
        <f t="shared" ref="F7" si="1">C7+C8-E7</f>
        <v>578</v>
      </c>
      <c r="G7" s="24">
        <f t="shared" ref="G7" si="2">F7/D7</f>
        <v>0.35525507068223727</v>
      </c>
      <c r="H7" s="18">
        <v>1349</v>
      </c>
      <c r="I7" s="18">
        <v>614</v>
      </c>
      <c r="J7" s="18">
        <f t="shared" ref="J7" si="3">H7-I7</f>
        <v>735</v>
      </c>
      <c r="K7" s="20">
        <f t="shared" ref="K7" si="4">J7/H7</f>
        <v>0.54484803558191253</v>
      </c>
    </row>
    <row r="8" spans="1:11" x14ac:dyDescent="0.25">
      <c r="A8" s="29"/>
      <c r="B8" s="30" t="s">
        <v>0</v>
      </c>
      <c r="C8" s="31">
        <v>840</v>
      </c>
      <c r="D8" s="18"/>
      <c r="E8" s="23"/>
      <c r="F8" s="25"/>
      <c r="G8" s="24"/>
      <c r="H8" s="18"/>
      <c r="I8" s="18"/>
      <c r="J8" s="18"/>
      <c r="K8" s="20"/>
    </row>
    <row r="9" spans="1:11" x14ac:dyDescent="0.25">
      <c r="A9" s="29">
        <v>3</v>
      </c>
      <c r="B9" s="30" t="s">
        <v>6</v>
      </c>
      <c r="C9" s="31">
        <v>760</v>
      </c>
      <c r="D9" s="18">
        <f t="shared" ref="D9" si="5">C9+C10</f>
        <v>1581</v>
      </c>
      <c r="E9" s="22">
        <v>1062</v>
      </c>
      <c r="F9" s="25">
        <f t="shared" ref="F9" si="6">C9+C10-E9</f>
        <v>519</v>
      </c>
      <c r="G9" s="24">
        <f t="shared" ref="G9" si="7">F9/D9</f>
        <v>0.32827324478178366</v>
      </c>
      <c r="H9" s="18">
        <v>1337</v>
      </c>
      <c r="I9" s="18">
        <v>624</v>
      </c>
      <c r="J9" s="18">
        <f t="shared" ref="J9" si="8">H9-I9</f>
        <v>713</v>
      </c>
      <c r="K9" s="20">
        <f t="shared" ref="K9" si="9">J9/H9</f>
        <v>0.53328347045624536</v>
      </c>
    </row>
    <row r="10" spans="1:11" x14ac:dyDescent="0.25">
      <c r="A10" s="29"/>
      <c r="B10" s="30" t="s">
        <v>0</v>
      </c>
      <c r="C10" s="31">
        <v>821</v>
      </c>
      <c r="D10" s="18"/>
      <c r="E10" s="23"/>
      <c r="F10" s="25"/>
      <c r="G10" s="24"/>
      <c r="H10" s="18"/>
      <c r="I10" s="18"/>
      <c r="J10" s="18"/>
      <c r="K10" s="20"/>
    </row>
    <row r="11" spans="1:11" x14ac:dyDescent="0.25">
      <c r="A11" s="29">
        <v>4</v>
      </c>
      <c r="B11" s="30" t="s">
        <v>7</v>
      </c>
      <c r="C11" s="31">
        <v>739</v>
      </c>
      <c r="D11" s="18">
        <f t="shared" ref="D11" si="10">C11+C12</f>
        <v>1513</v>
      </c>
      <c r="E11" s="22">
        <v>1011</v>
      </c>
      <c r="F11" s="25">
        <f t="shared" ref="F11" si="11">C11+C12-E11</f>
        <v>502</v>
      </c>
      <c r="G11" s="24">
        <f t="shared" ref="G11" si="12">F11/D11</f>
        <v>0.33179114342366162</v>
      </c>
      <c r="H11" s="18">
        <v>1270</v>
      </c>
      <c r="I11" s="18">
        <v>591</v>
      </c>
      <c r="J11" s="18">
        <f t="shared" ref="J11" si="13">H11-I11</f>
        <v>679</v>
      </c>
      <c r="K11" s="20">
        <f t="shared" ref="K11" si="14">J11/H11</f>
        <v>0.53464566929133861</v>
      </c>
    </row>
    <row r="12" spans="1:11" x14ac:dyDescent="0.25">
      <c r="A12" s="29"/>
      <c r="B12" s="30" t="s">
        <v>0</v>
      </c>
      <c r="C12" s="31">
        <v>774</v>
      </c>
      <c r="D12" s="18"/>
      <c r="E12" s="23"/>
      <c r="F12" s="25"/>
      <c r="G12" s="24"/>
      <c r="H12" s="18"/>
      <c r="I12" s="18"/>
      <c r="J12" s="18"/>
      <c r="K12" s="20"/>
    </row>
    <row r="13" spans="1:11" x14ac:dyDescent="0.25">
      <c r="A13" s="29">
        <v>5</v>
      </c>
      <c r="B13" s="30" t="s">
        <v>8</v>
      </c>
      <c r="C13" s="31">
        <v>1159</v>
      </c>
      <c r="D13" s="18">
        <f t="shared" ref="D13" si="15">C13+C14</f>
        <v>2429</v>
      </c>
      <c r="E13" s="22">
        <v>1580</v>
      </c>
      <c r="F13" s="25">
        <f t="shared" ref="F13" si="16">C13+C14-E13</f>
        <v>849</v>
      </c>
      <c r="G13" s="24">
        <f t="shared" ref="G13" si="17">F13/D13</f>
        <v>0.34952655413750516</v>
      </c>
      <c r="H13" s="18">
        <v>2052</v>
      </c>
      <c r="I13" s="18">
        <v>940</v>
      </c>
      <c r="J13" s="18">
        <f t="shared" ref="J13" si="18">H13-I13</f>
        <v>1112</v>
      </c>
      <c r="K13" s="20">
        <f t="shared" ref="K13" si="19">J13/H13</f>
        <v>0.54191033138401556</v>
      </c>
    </row>
    <row r="14" spans="1:11" x14ac:dyDescent="0.25">
      <c r="A14" s="29"/>
      <c r="B14" s="30" t="s">
        <v>0</v>
      </c>
      <c r="C14" s="31">
        <v>1270</v>
      </c>
      <c r="D14" s="18"/>
      <c r="E14" s="23"/>
      <c r="F14" s="25"/>
      <c r="G14" s="24"/>
      <c r="H14" s="18"/>
      <c r="I14" s="18"/>
      <c r="J14" s="18"/>
      <c r="K14" s="20"/>
    </row>
    <row r="15" spans="1:11" x14ac:dyDescent="0.25">
      <c r="A15" s="29">
        <v>6</v>
      </c>
      <c r="B15" s="30" t="s">
        <v>9</v>
      </c>
      <c r="C15" s="31">
        <v>1158</v>
      </c>
      <c r="D15" s="18">
        <f t="shared" ref="D15" si="20">C15+C16</f>
        <v>2389</v>
      </c>
      <c r="E15" s="22">
        <v>1558</v>
      </c>
      <c r="F15" s="25">
        <f t="shared" ref="F15" si="21">C15+C16-E15</f>
        <v>831</v>
      </c>
      <c r="G15" s="24">
        <f t="shared" ref="G15" si="22">F15/D15</f>
        <v>0.34784428631226455</v>
      </c>
      <c r="H15" s="18">
        <v>1992</v>
      </c>
      <c r="I15" s="18">
        <v>907</v>
      </c>
      <c r="J15" s="18">
        <f t="shared" ref="J15" si="23">H15-I15</f>
        <v>1085</v>
      </c>
      <c r="K15" s="20">
        <f t="shared" ref="K15" si="24">J15/H15</f>
        <v>0.54467871485943775</v>
      </c>
    </row>
    <row r="16" spans="1:11" x14ac:dyDescent="0.25">
      <c r="A16" s="29"/>
      <c r="B16" s="30" t="s">
        <v>0</v>
      </c>
      <c r="C16" s="31">
        <v>1231</v>
      </c>
      <c r="D16" s="18"/>
      <c r="E16" s="23"/>
      <c r="F16" s="25"/>
      <c r="G16" s="24"/>
      <c r="H16" s="18"/>
      <c r="I16" s="18"/>
      <c r="J16" s="18"/>
      <c r="K16" s="20"/>
    </row>
    <row r="17" spans="1:11" x14ac:dyDescent="0.25">
      <c r="A17" s="29">
        <v>7</v>
      </c>
      <c r="B17" s="30" t="s">
        <v>10</v>
      </c>
      <c r="C17" s="31">
        <v>954</v>
      </c>
      <c r="D17" s="18">
        <f t="shared" ref="D17" si="25">C17+C18</f>
        <v>1996</v>
      </c>
      <c r="E17" s="22">
        <v>1344</v>
      </c>
      <c r="F17" s="25">
        <f t="shared" ref="F17" si="26">C17+C18-E17</f>
        <v>652</v>
      </c>
      <c r="G17" s="24">
        <f t="shared" ref="G17" si="27">F17/D17</f>
        <v>0.32665330661322645</v>
      </c>
      <c r="H17" s="18">
        <v>1699</v>
      </c>
      <c r="I17" s="18">
        <v>828</v>
      </c>
      <c r="J17" s="18">
        <f t="shared" ref="J17" si="28">H17-I17</f>
        <v>871</v>
      </c>
      <c r="K17" s="20">
        <f t="shared" ref="K17" si="29">J17/H17</f>
        <v>0.51265450264861678</v>
      </c>
    </row>
    <row r="18" spans="1:11" x14ac:dyDescent="0.25">
      <c r="A18" s="29"/>
      <c r="B18" s="30" t="s">
        <v>0</v>
      </c>
      <c r="C18" s="31">
        <v>1042</v>
      </c>
      <c r="D18" s="18"/>
      <c r="E18" s="23"/>
      <c r="F18" s="25"/>
      <c r="G18" s="24"/>
      <c r="H18" s="18"/>
      <c r="I18" s="18"/>
      <c r="J18" s="18"/>
      <c r="K18" s="20"/>
    </row>
    <row r="19" spans="1:11" x14ac:dyDescent="0.25">
      <c r="A19" s="29">
        <v>8</v>
      </c>
      <c r="B19" s="30" t="s">
        <v>11</v>
      </c>
      <c r="C19" s="31">
        <v>959</v>
      </c>
      <c r="D19" s="18">
        <f t="shared" ref="D19" si="30">C19+C20</f>
        <v>1974</v>
      </c>
      <c r="E19" s="22">
        <v>1125</v>
      </c>
      <c r="F19" s="25">
        <f t="shared" ref="F19" si="31">C19+C20-E19</f>
        <v>849</v>
      </c>
      <c r="G19" s="24">
        <f t="shared" ref="G19" si="32">F19/D19</f>
        <v>0.43009118541033436</v>
      </c>
      <c r="H19" s="18">
        <v>1658</v>
      </c>
      <c r="I19" s="18">
        <v>803</v>
      </c>
      <c r="J19" s="18">
        <f t="shared" ref="J19" si="33">H19-I19</f>
        <v>855</v>
      </c>
      <c r="K19" s="20">
        <f t="shared" ref="K19" si="34">J19/H19</f>
        <v>0.5156815440289505</v>
      </c>
    </row>
    <row r="20" spans="1:11" x14ac:dyDescent="0.25">
      <c r="A20" s="29"/>
      <c r="B20" s="30" t="s">
        <v>0</v>
      </c>
      <c r="C20" s="31">
        <v>1015</v>
      </c>
      <c r="D20" s="18"/>
      <c r="E20" s="23"/>
      <c r="F20" s="25"/>
      <c r="G20" s="24"/>
      <c r="H20" s="18"/>
      <c r="I20" s="18"/>
      <c r="J20" s="18"/>
      <c r="K20" s="20"/>
    </row>
    <row r="21" spans="1:11" x14ac:dyDescent="0.25">
      <c r="A21" s="29">
        <v>9</v>
      </c>
      <c r="B21" s="30" t="s">
        <v>12</v>
      </c>
      <c r="C21" s="31">
        <v>918</v>
      </c>
      <c r="D21" s="18">
        <f t="shared" ref="D21" si="35">C21+C22</f>
        <v>1925</v>
      </c>
      <c r="E21" s="22">
        <v>1255</v>
      </c>
      <c r="F21" s="25">
        <f t="shared" ref="F21" si="36">C21+C22-E21</f>
        <v>670</v>
      </c>
      <c r="G21" s="24">
        <f t="shared" ref="G21" si="37">F21/D21</f>
        <v>0.34805194805194806</v>
      </c>
      <c r="H21" s="18">
        <v>1600</v>
      </c>
      <c r="I21" s="18">
        <v>739</v>
      </c>
      <c r="J21" s="18">
        <f t="shared" ref="J21" si="38">H21-I21</f>
        <v>861</v>
      </c>
      <c r="K21" s="20">
        <f t="shared" ref="K21" si="39">J21/H21</f>
        <v>0.53812499999999996</v>
      </c>
    </row>
    <row r="22" spans="1:11" x14ac:dyDescent="0.25">
      <c r="A22" s="29"/>
      <c r="B22" s="30" t="s">
        <v>0</v>
      </c>
      <c r="C22" s="31">
        <v>1007</v>
      </c>
      <c r="D22" s="18"/>
      <c r="E22" s="23"/>
      <c r="F22" s="25"/>
      <c r="G22" s="24"/>
      <c r="H22" s="18"/>
      <c r="I22" s="18"/>
      <c r="J22" s="18"/>
      <c r="K22" s="20"/>
    </row>
    <row r="23" spans="1:11" x14ac:dyDescent="0.25">
      <c r="A23" s="29">
        <v>10</v>
      </c>
      <c r="B23" s="30" t="s">
        <v>13</v>
      </c>
      <c r="C23" s="31">
        <v>927</v>
      </c>
      <c r="D23" s="18">
        <f t="shared" ref="D23" si="40">C23+C24</f>
        <v>1913</v>
      </c>
      <c r="E23" s="22">
        <v>1253</v>
      </c>
      <c r="F23" s="25">
        <f t="shared" ref="F23" si="41">C23+C24-E23</f>
        <v>660</v>
      </c>
      <c r="G23" s="24">
        <f t="shared" ref="G23" si="42">F23/D23</f>
        <v>0.34500784108729743</v>
      </c>
      <c r="H23" s="18">
        <v>1568</v>
      </c>
      <c r="I23" s="18">
        <v>724</v>
      </c>
      <c r="J23" s="18">
        <f t="shared" ref="J23" si="43">H23-I23</f>
        <v>844</v>
      </c>
      <c r="K23" s="20">
        <f t="shared" ref="K23" si="44">J23/H23</f>
        <v>0.53826530612244894</v>
      </c>
    </row>
    <row r="24" spans="1:11" x14ac:dyDescent="0.25">
      <c r="A24" s="29"/>
      <c r="B24" s="30" t="s">
        <v>0</v>
      </c>
      <c r="C24" s="31">
        <v>986</v>
      </c>
      <c r="D24" s="18"/>
      <c r="E24" s="23"/>
      <c r="F24" s="25"/>
      <c r="G24" s="24"/>
      <c r="H24" s="18"/>
      <c r="I24" s="18"/>
      <c r="J24" s="18"/>
      <c r="K24" s="20"/>
    </row>
    <row r="25" spans="1:11" x14ac:dyDescent="0.25">
      <c r="A25" s="29">
        <v>11</v>
      </c>
      <c r="B25" s="30" t="s">
        <v>14</v>
      </c>
      <c r="C25" s="31">
        <v>869</v>
      </c>
      <c r="D25" s="18">
        <f t="shared" ref="D25" si="45">C25+C26</f>
        <v>1812</v>
      </c>
      <c r="E25" s="22">
        <v>1227</v>
      </c>
      <c r="F25" s="25">
        <f t="shared" ref="F25" si="46">C25+C26-E25</f>
        <v>585</v>
      </c>
      <c r="G25" s="24">
        <f t="shared" ref="G25" si="47">F25/D25</f>
        <v>0.32284768211920528</v>
      </c>
      <c r="H25" s="18">
        <v>1584</v>
      </c>
      <c r="I25" s="18">
        <v>732</v>
      </c>
      <c r="J25" s="18">
        <f t="shared" ref="J25" si="48">H25-I25</f>
        <v>852</v>
      </c>
      <c r="K25" s="20">
        <f t="shared" ref="K25" si="49">J25/H25</f>
        <v>0.53787878787878785</v>
      </c>
    </row>
    <row r="26" spans="1:11" x14ac:dyDescent="0.25">
      <c r="A26" s="29"/>
      <c r="B26" s="30" t="s">
        <v>0</v>
      </c>
      <c r="C26" s="31">
        <v>943</v>
      </c>
      <c r="D26" s="18"/>
      <c r="E26" s="23"/>
      <c r="F26" s="25"/>
      <c r="G26" s="24"/>
      <c r="H26" s="18"/>
      <c r="I26" s="18"/>
      <c r="J26" s="18"/>
      <c r="K26" s="20"/>
    </row>
    <row r="27" spans="1:11" x14ac:dyDescent="0.25">
      <c r="A27" s="29">
        <v>12</v>
      </c>
      <c r="B27" s="30" t="s">
        <v>15</v>
      </c>
      <c r="C27" s="31">
        <v>864</v>
      </c>
      <c r="D27" s="18">
        <f t="shared" ref="D27" si="50">C27+C28</f>
        <v>1771</v>
      </c>
      <c r="E27" s="22">
        <v>1205</v>
      </c>
      <c r="F27" s="25">
        <f t="shared" ref="F27" si="51">C27+C28-E27</f>
        <v>566</v>
      </c>
      <c r="G27" s="24">
        <f t="shared" ref="G27" si="52">F27/D27</f>
        <v>0.31959345002823264</v>
      </c>
      <c r="H27" s="18">
        <v>1531</v>
      </c>
      <c r="I27" s="18">
        <v>705</v>
      </c>
      <c r="J27" s="18">
        <f t="shared" ref="J27" si="53">H27-I27</f>
        <v>826</v>
      </c>
      <c r="K27" s="20">
        <f t="shared" ref="K27" si="54">J27/H27</f>
        <v>0.53951665578053565</v>
      </c>
    </row>
    <row r="28" spans="1:11" x14ac:dyDescent="0.25">
      <c r="A28" s="29"/>
      <c r="B28" s="30" t="s">
        <v>0</v>
      </c>
      <c r="C28" s="31">
        <v>907</v>
      </c>
      <c r="D28" s="18"/>
      <c r="E28" s="23"/>
      <c r="F28" s="25"/>
      <c r="G28" s="24"/>
      <c r="H28" s="18"/>
      <c r="I28" s="18"/>
      <c r="J28" s="18"/>
      <c r="K28" s="20"/>
    </row>
    <row r="29" spans="1:11" x14ac:dyDescent="0.25">
      <c r="A29" s="29">
        <v>13</v>
      </c>
      <c r="B29" s="30" t="s">
        <v>16</v>
      </c>
      <c r="C29" s="31">
        <v>577</v>
      </c>
      <c r="D29" s="18">
        <f t="shared" ref="D29" si="55">C29+C30</f>
        <v>1137</v>
      </c>
      <c r="E29" s="22">
        <v>840</v>
      </c>
      <c r="F29" s="25">
        <f t="shared" ref="F29" si="56">C29+C30-E29</f>
        <v>297</v>
      </c>
      <c r="G29" s="24">
        <f t="shared" ref="G29" si="57">F29/D29</f>
        <v>0.26121372031662271</v>
      </c>
      <c r="H29" s="18">
        <v>1040</v>
      </c>
      <c r="I29" s="18">
        <v>539</v>
      </c>
      <c r="J29" s="18">
        <f t="shared" ref="J29" si="58">H29-I29</f>
        <v>501</v>
      </c>
      <c r="K29" s="20">
        <f t="shared" ref="K29" si="59">J29/H29</f>
        <v>0.48173076923076924</v>
      </c>
    </row>
    <row r="30" spans="1:11" x14ac:dyDescent="0.25">
      <c r="A30" s="29"/>
      <c r="B30" s="30" t="s">
        <v>0</v>
      </c>
      <c r="C30" s="31">
        <v>560</v>
      </c>
      <c r="D30" s="18"/>
      <c r="E30" s="23"/>
      <c r="F30" s="25"/>
      <c r="G30" s="24"/>
      <c r="H30" s="18"/>
      <c r="I30" s="18"/>
      <c r="J30" s="18"/>
      <c r="K30" s="20"/>
    </row>
    <row r="31" spans="1:11" x14ac:dyDescent="0.25">
      <c r="A31" s="29">
        <v>14</v>
      </c>
      <c r="B31" s="30" t="s">
        <v>17</v>
      </c>
      <c r="C31" s="31">
        <v>533</v>
      </c>
      <c r="D31" s="18">
        <f t="shared" ref="D31" si="60">C31+C32</f>
        <v>1056</v>
      </c>
      <c r="E31" s="22">
        <v>787</v>
      </c>
      <c r="F31" s="25">
        <f t="shared" ref="F31" si="61">C31+C32-E31</f>
        <v>269</v>
      </c>
      <c r="G31" s="24">
        <f t="shared" ref="G31" si="62">F31/D31</f>
        <v>0.25473484848484851</v>
      </c>
      <c r="H31" s="18">
        <v>941</v>
      </c>
      <c r="I31" s="18">
        <v>476</v>
      </c>
      <c r="J31" s="18">
        <f t="shared" ref="J31" si="63">H31-I31</f>
        <v>465</v>
      </c>
      <c r="K31" s="20">
        <f t="shared" ref="K31" si="64">J31/H31</f>
        <v>0.49415515409139216</v>
      </c>
    </row>
    <row r="32" spans="1:11" x14ac:dyDescent="0.25">
      <c r="A32" s="29"/>
      <c r="B32" s="30" t="s">
        <v>0</v>
      </c>
      <c r="C32" s="31">
        <v>523</v>
      </c>
      <c r="D32" s="18"/>
      <c r="E32" s="23"/>
      <c r="F32" s="25"/>
      <c r="G32" s="24"/>
      <c r="H32" s="18"/>
      <c r="I32" s="18"/>
      <c r="J32" s="18"/>
      <c r="K32" s="20"/>
    </row>
    <row r="33" spans="1:11" x14ac:dyDescent="0.25">
      <c r="A33" s="29">
        <v>15</v>
      </c>
      <c r="B33" s="30" t="s">
        <v>18</v>
      </c>
      <c r="C33" s="31">
        <v>801</v>
      </c>
      <c r="D33" s="18">
        <f t="shared" ref="D33" si="65">C33+C34</f>
        <v>1660</v>
      </c>
      <c r="E33" s="22">
        <v>1104</v>
      </c>
      <c r="F33" s="25">
        <f t="shared" ref="F33" si="66">C33+C34-E33</f>
        <v>556</v>
      </c>
      <c r="G33" s="24">
        <f t="shared" ref="G33" si="67">F33/D33</f>
        <v>0.33493975903614459</v>
      </c>
      <c r="H33" s="18">
        <v>1250</v>
      </c>
      <c r="I33" s="18">
        <v>610</v>
      </c>
      <c r="J33" s="18">
        <f t="shared" ref="J33" si="68">H33-I33</f>
        <v>640</v>
      </c>
      <c r="K33" s="20">
        <f t="shared" ref="K33" si="69">J33/H33</f>
        <v>0.51200000000000001</v>
      </c>
    </row>
    <row r="34" spans="1:11" x14ac:dyDescent="0.25">
      <c r="A34" s="29"/>
      <c r="B34" s="30" t="s">
        <v>0</v>
      </c>
      <c r="C34" s="31">
        <v>859</v>
      </c>
      <c r="D34" s="18"/>
      <c r="E34" s="23"/>
      <c r="F34" s="25"/>
      <c r="G34" s="24"/>
      <c r="H34" s="18"/>
      <c r="I34" s="18"/>
      <c r="J34" s="18"/>
      <c r="K34" s="20"/>
    </row>
    <row r="35" spans="1:11" x14ac:dyDescent="0.25">
      <c r="A35" s="29">
        <v>16</v>
      </c>
      <c r="B35" s="30" t="s">
        <v>19</v>
      </c>
      <c r="C35" s="31">
        <v>802</v>
      </c>
      <c r="D35" s="18">
        <f t="shared" ref="D35" si="70">C35+C36</f>
        <v>1635</v>
      </c>
      <c r="E35" s="22">
        <v>1092</v>
      </c>
      <c r="F35" s="25">
        <f t="shared" ref="F35" si="71">C35+C36-E35</f>
        <v>543</v>
      </c>
      <c r="G35" s="24">
        <f t="shared" ref="G35" si="72">F35/D35</f>
        <v>0.33211009174311928</v>
      </c>
      <c r="H35" s="18">
        <v>1215</v>
      </c>
      <c r="I35" s="18">
        <v>590</v>
      </c>
      <c r="J35" s="18">
        <f t="shared" ref="J35" si="73">H35-I35</f>
        <v>625</v>
      </c>
      <c r="K35" s="20">
        <f t="shared" ref="K35" si="74">J35/H35</f>
        <v>0.51440329218106995</v>
      </c>
    </row>
    <row r="36" spans="1:11" x14ac:dyDescent="0.25">
      <c r="A36" s="29"/>
      <c r="B36" s="30" t="s">
        <v>0</v>
      </c>
      <c r="C36" s="31">
        <v>833</v>
      </c>
      <c r="D36" s="18"/>
      <c r="E36" s="23"/>
      <c r="F36" s="25"/>
      <c r="G36" s="24"/>
      <c r="H36" s="18"/>
      <c r="I36" s="18"/>
      <c r="J36" s="18"/>
      <c r="K36" s="20"/>
    </row>
    <row r="37" spans="1:11" x14ac:dyDescent="0.25">
      <c r="A37" s="29">
        <v>17</v>
      </c>
      <c r="B37" s="30" t="s">
        <v>20</v>
      </c>
      <c r="C37" s="31">
        <v>495</v>
      </c>
      <c r="D37" s="18">
        <f t="shared" ref="D37" si="75">C37+C38</f>
        <v>1038</v>
      </c>
      <c r="E37" s="22">
        <v>709</v>
      </c>
      <c r="F37" s="25">
        <f t="shared" ref="F37" si="76">C37+C38-E37</f>
        <v>329</v>
      </c>
      <c r="G37" s="24">
        <f t="shared" ref="G37" si="77">F37/D37</f>
        <v>0.31695568400770713</v>
      </c>
      <c r="H37" s="18">
        <v>834</v>
      </c>
      <c r="I37" s="18">
        <v>407</v>
      </c>
      <c r="J37" s="18">
        <f t="shared" ref="J37" si="78">H37-I37</f>
        <v>427</v>
      </c>
      <c r="K37" s="20">
        <f t="shared" ref="K37" si="79">J37/H37</f>
        <v>0.51199040767386095</v>
      </c>
    </row>
    <row r="38" spans="1:11" x14ac:dyDescent="0.25">
      <c r="A38" s="29"/>
      <c r="B38" s="30" t="s">
        <v>0</v>
      </c>
      <c r="C38" s="31">
        <v>543</v>
      </c>
      <c r="D38" s="18"/>
      <c r="E38" s="23"/>
      <c r="F38" s="25"/>
      <c r="G38" s="24"/>
      <c r="H38" s="18"/>
      <c r="I38" s="18"/>
      <c r="J38" s="18"/>
      <c r="K38" s="20"/>
    </row>
    <row r="39" spans="1:11" x14ac:dyDescent="0.25">
      <c r="A39" s="29">
        <v>18</v>
      </c>
      <c r="B39" s="30" t="s">
        <v>21</v>
      </c>
      <c r="C39" s="31">
        <v>491</v>
      </c>
      <c r="D39" s="18">
        <f t="shared" ref="D39" si="80">C39+C40</f>
        <v>1014</v>
      </c>
      <c r="E39" s="22">
        <v>696</v>
      </c>
      <c r="F39" s="25">
        <f t="shared" ref="F39" si="81">C39+C40-E39</f>
        <v>318</v>
      </c>
      <c r="G39" s="24">
        <f t="shared" ref="G39" si="82">F39/D39</f>
        <v>0.31360946745562129</v>
      </c>
      <c r="H39" s="18">
        <v>804</v>
      </c>
      <c r="I39" s="18">
        <v>390</v>
      </c>
      <c r="J39" s="18">
        <f t="shared" ref="J39" si="83">H39-I39</f>
        <v>414</v>
      </c>
      <c r="K39" s="20">
        <f t="shared" ref="K39" si="84">J39/H39</f>
        <v>0.5149253731343284</v>
      </c>
    </row>
    <row r="40" spans="1:11" x14ac:dyDescent="0.25">
      <c r="A40" s="29"/>
      <c r="B40" s="30" t="s">
        <v>0</v>
      </c>
      <c r="C40" s="31">
        <v>523</v>
      </c>
      <c r="D40" s="18"/>
      <c r="E40" s="23"/>
      <c r="F40" s="25"/>
      <c r="G40" s="24"/>
      <c r="H40" s="18"/>
      <c r="I40" s="18"/>
      <c r="J40" s="18"/>
      <c r="K40" s="20"/>
    </row>
    <row r="41" spans="1:11" x14ac:dyDescent="0.25">
      <c r="A41" s="29">
        <v>19</v>
      </c>
      <c r="B41" s="30" t="s">
        <v>22</v>
      </c>
      <c r="C41" s="31">
        <v>1447</v>
      </c>
      <c r="D41" s="18">
        <f t="shared" ref="D41" si="85">C41+C42</f>
        <v>3082</v>
      </c>
      <c r="E41" s="22">
        <v>1996</v>
      </c>
      <c r="F41" s="25">
        <f t="shared" ref="F41" si="86">C41+C42-E41</f>
        <v>1086</v>
      </c>
      <c r="G41" s="24">
        <f t="shared" ref="G41" si="87">F41/D41</f>
        <v>0.35236859182349123</v>
      </c>
      <c r="H41" s="18">
        <v>2642</v>
      </c>
      <c r="I41" s="18">
        <v>1214</v>
      </c>
      <c r="J41" s="18">
        <f t="shared" ref="J41" si="88">H41-I41</f>
        <v>1428</v>
      </c>
      <c r="K41" s="20">
        <f t="shared" ref="K41" si="89">J41/H41</f>
        <v>0.54049962149886455</v>
      </c>
    </row>
    <row r="42" spans="1:11" x14ac:dyDescent="0.25">
      <c r="A42" s="29"/>
      <c r="B42" s="30" t="s">
        <v>0</v>
      </c>
      <c r="C42" s="31">
        <v>1635</v>
      </c>
      <c r="D42" s="18"/>
      <c r="E42" s="23"/>
      <c r="F42" s="25"/>
      <c r="G42" s="24"/>
      <c r="H42" s="18"/>
      <c r="I42" s="18"/>
      <c r="J42" s="18"/>
      <c r="K42" s="20"/>
    </row>
    <row r="43" spans="1:11" x14ac:dyDescent="0.25">
      <c r="A43" s="29">
        <v>20</v>
      </c>
      <c r="B43" s="30" t="s">
        <v>23</v>
      </c>
      <c r="C43" s="31">
        <v>1413</v>
      </c>
      <c r="D43" s="18">
        <f t="shared" ref="D43" si="90">C43+C44</f>
        <v>2968</v>
      </c>
      <c r="E43" s="22">
        <v>1928</v>
      </c>
      <c r="F43" s="25">
        <f t="shared" ref="F43" si="91">C43+C44-E43</f>
        <v>1040</v>
      </c>
      <c r="G43" s="24">
        <f t="shared" ref="G43" si="92">F43/D43</f>
        <v>0.35040431266846361</v>
      </c>
      <c r="H43" s="18">
        <v>2518</v>
      </c>
      <c r="I43" s="18">
        <v>1142</v>
      </c>
      <c r="J43" s="18">
        <f t="shared" ref="J43" si="93">H43-I43</f>
        <v>1376</v>
      </c>
      <c r="K43" s="20">
        <f t="shared" ref="K43" si="94">J43/H43</f>
        <v>0.54646544876886416</v>
      </c>
    </row>
    <row r="44" spans="1:11" x14ac:dyDescent="0.25">
      <c r="A44" s="29"/>
      <c r="B44" s="30" t="s">
        <v>0</v>
      </c>
      <c r="C44" s="31">
        <v>1555</v>
      </c>
      <c r="D44" s="18"/>
      <c r="E44" s="23"/>
      <c r="F44" s="25"/>
      <c r="G44" s="24"/>
      <c r="H44" s="18"/>
      <c r="I44" s="18"/>
      <c r="J44" s="18"/>
      <c r="K44" s="20"/>
    </row>
    <row r="45" spans="1:11" x14ac:dyDescent="0.25">
      <c r="A45" s="29">
        <v>21</v>
      </c>
      <c r="B45" s="30" t="s">
        <v>24</v>
      </c>
      <c r="C45" s="31">
        <v>1373</v>
      </c>
      <c r="D45" s="18">
        <f t="shared" ref="D45" si="95">C45+C46</f>
        <v>2912</v>
      </c>
      <c r="E45" s="22">
        <v>1888</v>
      </c>
      <c r="F45" s="25">
        <f t="shared" ref="F45" si="96">C45+C46-E45</f>
        <v>1024</v>
      </c>
      <c r="G45" s="24">
        <f t="shared" ref="G45" si="97">F45/D45</f>
        <v>0.35164835164835168</v>
      </c>
      <c r="H45" s="18">
        <v>2454</v>
      </c>
      <c r="I45" s="18">
        <v>1122</v>
      </c>
      <c r="J45" s="18">
        <f t="shared" ref="J45" si="98">H45-I45</f>
        <v>1332</v>
      </c>
      <c r="K45" s="20">
        <f t="shared" ref="K45" si="99">J45/H45</f>
        <v>0.54278728606356963</v>
      </c>
    </row>
    <row r="46" spans="1:11" x14ac:dyDescent="0.25">
      <c r="A46" s="29"/>
      <c r="B46" s="30" t="s">
        <v>0</v>
      </c>
      <c r="C46" s="31">
        <v>1539</v>
      </c>
      <c r="D46" s="18"/>
      <c r="E46" s="23"/>
      <c r="F46" s="25"/>
      <c r="G46" s="24"/>
      <c r="H46" s="18"/>
      <c r="I46" s="18"/>
      <c r="J46" s="18"/>
      <c r="K46" s="20"/>
    </row>
    <row r="47" spans="1:11" x14ac:dyDescent="0.25">
      <c r="A47" s="29">
        <v>22</v>
      </c>
      <c r="B47" s="30" t="s">
        <v>25</v>
      </c>
      <c r="C47" s="31">
        <v>1345</v>
      </c>
      <c r="D47" s="18">
        <f t="shared" ref="D47" si="100">C47+C48</f>
        <v>2811</v>
      </c>
      <c r="E47" s="22">
        <v>1829</v>
      </c>
      <c r="F47" s="25">
        <f t="shared" ref="F47" si="101">C47+C48-E47</f>
        <v>982</v>
      </c>
      <c r="G47" s="24">
        <f t="shared" ref="G47" si="102">F47/D47</f>
        <v>0.34934187122020632</v>
      </c>
      <c r="H47" s="18">
        <v>2336</v>
      </c>
      <c r="I47" s="18">
        <v>1051</v>
      </c>
      <c r="J47" s="18">
        <f t="shared" ref="J47" si="103">H47-I47</f>
        <v>1285</v>
      </c>
      <c r="K47" s="20">
        <f t="shared" ref="K47" si="104">J47/H47</f>
        <v>0.55008561643835618</v>
      </c>
    </row>
    <row r="48" spans="1:11" x14ac:dyDescent="0.25">
      <c r="A48" s="29"/>
      <c r="B48" s="30" t="s">
        <v>0</v>
      </c>
      <c r="C48" s="31">
        <v>1466</v>
      </c>
      <c r="D48" s="18"/>
      <c r="E48" s="23"/>
      <c r="F48" s="25"/>
      <c r="G48" s="24"/>
      <c r="H48" s="18"/>
      <c r="I48" s="18"/>
      <c r="J48" s="18"/>
      <c r="K48" s="20"/>
    </row>
    <row r="49" spans="1:11" x14ac:dyDescent="0.25">
      <c r="A49" s="29">
        <v>23</v>
      </c>
      <c r="B49" s="30" t="s">
        <v>26</v>
      </c>
      <c r="C49" s="31">
        <v>1841</v>
      </c>
      <c r="D49" s="18">
        <f t="shared" ref="D49" si="105">C49+C50</f>
        <v>3962</v>
      </c>
      <c r="E49" s="22">
        <v>2601</v>
      </c>
      <c r="F49" s="25">
        <f t="shared" ref="F49" si="106">C49+C50-E49</f>
        <v>1361</v>
      </c>
      <c r="G49" s="24">
        <f t="shared" ref="G49" si="107">F49/D49</f>
        <v>0.34351337708228169</v>
      </c>
      <c r="H49" s="18">
        <v>3570</v>
      </c>
      <c r="I49" s="18">
        <v>1645</v>
      </c>
      <c r="J49" s="18">
        <f t="shared" ref="J49" si="108">H49-I49</f>
        <v>1925</v>
      </c>
      <c r="K49" s="20">
        <f t="shared" ref="K49" si="109">J49/H49</f>
        <v>0.53921568627450978</v>
      </c>
    </row>
    <row r="50" spans="1:11" x14ac:dyDescent="0.25">
      <c r="A50" s="29"/>
      <c r="B50" s="30" t="s">
        <v>0</v>
      </c>
      <c r="C50" s="31">
        <v>2121</v>
      </c>
      <c r="D50" s="18"/>
      <c r="E50" s="23"/>
      <c r="F50" s="25"/>
      <c r="G50" s="24"/>
      <c r="H50" s="18"/>
      <c r="I50" s="18"/>
      <c r="J50" s="18"/>
      <c r="K50" s="20"/>
    </row>
    <row r="51" spans="1:11" x14ac:dyDescent="0.25">
      <c r="A51" s="29">
        <v>24</v>
      </c>
      <c r="B51" s="30" t="s">
        <v>27</v>
      </c>
      <c r="C51" s="31">
        <v>1784</v>
      </c>
      <c r="D51" s="18">
        <f t="shared" ref="D51" si="110">C51+C52</f>
        <v>3787</v>
      </c>
      <c r="E51" s="22">
        <v>2494</v>
      </c>
      <c r="F51" s="25">
        <f t="shared" ref="F51" si="111">C51+C52-E51</f>
        <v>1293</v>
      </c>
      <c r="G51" s="24">
        <f t="shared" ref="G51" si="112">F51/D51</f>
        <v>0.34143121204119353</v>
      </c>
      <c r="H51" s="18">
        <v>3381</v>
      </c>
      <c r="I51" s="18">
        <v>1535</v>
      </c>
      <c r="J51" s="18">
        <f t="shared" ref="J51" si="113">H51-I51</f>
        <v>1846</v>
      </c>
      <c r="K51" s="20">
        <f t="shared" ref="K51" si="114">J51/H51</f>
        <v>0.54599230996746528</v>
      </c>
    </row>
    <row r="52" spans="1:11" x14ac:dyDescent="0.25">
      <c r="A52" s="29"/>
      <c r="B52" s="30" t="s">
        <v>0</v>
      </c>
      <c r="C52" s="31">
        <v>2003</v>
      </c>
      <c r="D52" s="18"/>
      <c r="E52" s="23"/>
      <c r="F52" s="25"/>
      <c r="G52" s="24"/>
      <c r="H52" s="18"/>
      <c r="I52" s="18"/>
      <c r="J52" s="18"/>
      <c r="K52" s="20"/>
    </row>
    <row r="53" spans="1:11" x14ac:dyDescent="0.25">
      <c r="A53" s="29">
        <v>25</v>
      </c>
      <c r="B53" s="30" t="s">
        <v>28</v>
      </c>
      <c r="C53" s="31">
        <v>1906</v>
      </c>
      <c r="D53" s="18">
        <f t="shared" ref="D53" si="115">C53+C54</f>
        <v>3841</v>
      </c>
      <c r="E53" s="22">
        <v>2496</v>
      </c>
      <c r="F53" s="25">
        <f t="shared" ref="F53" si="116">C53+C54-E53</f>
        <v>1345</v>
      </c>
      <c r="G53" s="24">
        <f t="shared" ref="G53" si="117">F53/D53</f>
        <v>0.35016922676386358</v>
      </c>
      <c r="H53" s="18">
        <v>3757</v>
      </c>
      <c r="I53" s="18">
        <v>1788</v>
      </c>
      <c r="J53" s="18">
        <f t="shared" ref="J53" si="118">H53-I53</f>
        <v>1969</v>
      </c>
      <c r="K53" s="20">
        <f t="shared" ref="K53" si="119">J53/H53</f>
        <v>0.52408836837902584</v>
      </c>
    </row>
    <row r="54" spans="1:11" x14ac:dyDescent="0.25">
      <c r="A54" s="29"/>
      <c r="B54" s="30" t="s">
        <v>0</v>
      </c>
      <c r="C54" s="31">
        <v>1935</v>
      </c>
      <c r="D54" s="18"/>
      <c r="E54" s="23"/>
      <c r="F54" s="25"/>
      <c r="G54" s="24"/>
      <c r="H54" s="18"/>
      <c r="I54" s="18"/>
      <c r="J54" s="18"/>
      <c r="K54" s="20"/>
    </row>
    <row r="55" spans="1:11" x14ac:dyDescent="0.25">
      <c r="A55" s="29">
        <v>26</v>
      </c>
      <c r="B55" s="30" t="s">
        <v>29</v>
      </c>
      <c r="C55" s="31">
        <v>1712</v>
      </c>
      <c r="D55" s="18">
        <f t="shared" ref="D55" si="120">C55+C56</f>
        <v>3503</v>
      </c>
      <c r="E55" s="22">
        <v>2272</v>
      </c>
      <c r="F55" s="25">
        <f t="shared" ref="F55" si="121">C55+C56-E55</f>
        <v>1231</v>
      </c>
      <c r="G55" s="24">
        <f t="shared" ref="G55" si="122">F55/D55</f>
        <v>0.35141307450756493</v>
      </c>
      <c r="H55" s="18">
        <v>3333</v>
      </c>
      <c r="I55" s="18">
        <v>1533</v>
      </c>
      <c r="J55" s="18">
        <f t="shared" ref="J55" si="123">H55-I55</f>
        <v>1800</v>
      </c>
      <c r="K55" s="20">
        <f t="shared" ref="K55" si="124">J55/H55</f>
        <v>0.54005400540054005</v>
      </c>
    </row>
    <row r="56" spans="1:11" x14ac:dyDescent="0.25">
      <c r="A56" s="29"/>
      <c r="B56" s="30" t="s">
        <v>0</v>
      </c>
      <c r="C56" s="31">
        <v>1791</v>
      </c>
      <c r="D56" s="18"/>
      <c r="E56" s="23"/>
      <c r="F56" s="25"/>
      <c r="G56" s="24"/>
      <c r="H56" s="18"/>
      <c r="I56" s="18"/>
      <c r="J56" s="18"/>
      <c r="K56" s="20"/>
    </row>
    <row r="57" spans="1:11" x14ac:dyDescent="0.25">
      <c r="A57" s="29">
        <v>27</v>
      </c>
      <c r="B57" s="30" t="s">
        <v>30</v>
      </c>
      <c r="C57" s="31">
        <v>1688</v>
      </c>
      <c r="D57" s="18">
        <f t="shared" ref="D57" si="125">C57+C58</f>
        <v>3588</v>
      </c>
      <c r="E57" s="22">
        <v>2663</v>
      </c>
      <c r="F57" s="25">
        <f t="shared" ref="F57" si="126">C57+C58-E57</f>
        <v>925</v>
      </c>
      <c r="G57" s="24">
        <f t="shared" ref="G57" si="127">F57/D57</f>
        <v>0.25780379041248608</v>
      </c>
      <c r="H57" s="18">
        <v>3215</v>
      </c>
      <c r="I57" s="18">
        <v>1568</v>
      </c>
      <c r="J57" s="18">
        <f t="shared" ref="J57" si="128">H57-I57</f>
        <v>1647</v>
      </c>
      <c r="K57" s="20">
        <f t="shared" ref="K57" si="129">J57/H57</f>
        <v>0.51228615863141524</v>
      </c>
    </row>
    <row r="58" spans="1:11" x14ac:dyDescent="0.25">
      <c r="A58" s="29"/>
      <c r="B58" s="30" t="s">
        <v>0</v>
      </c>
      <c r="C58" s="31">
        <v>1900</v>
      </c>
      <c r="D58" s="18"/>
      <c r="E58" s="23"/>
      <c r="F58" s="25"/>
      <c r="G58" s="24"/>
      <c r="H58" s="18"/>
      <c r="I58" s="18"/>
      <c r="J58" s="18"/>
      <c r="K58" s="20"/>
    </row>
    <row r="59" spans="1:11" x14ac:dyDescent="0.25">
      <c r="A59" s="29">
        <v>28</v>
      </c>
      <c r="B59" s="30" t="s">
        <v>31</v>
      </c>
      <c r="C59" s="31">
        <v>1687</v>
      </c>
      <c r="D59" s="18">
        <f t="shared" ref="D59" si="130">C59+C60</f>
        <v>3517</v>
      </c>
      <c r="E59" s="22">
        <v>2628</v>
      </c>
      <c r="F59" s="25">
        <f t="shared" ref="F59" si="131">C59+C60-E59</f>
        <v>889</v>
      </c>
      <c r="G59" s="24">
        <f t="shared" ref="G59" si="132">F59/D59</f>
        <v>0.252772249075917</v>
      </c>
      <c r="H59" s="18">
        <v>3114</v>
      </c>
      <c r="I59" s="18">
        <v>1508</v>
      </c>
      <c r="J59" s="18">
        <f t="shared" ref="J59" si="133">H59-I59</f>
        <v>1606</v>
      </c>
      <c r="K59" s="20">
        <f t="shared" ref="K59" si="134">J59/H59</f>
        <v>0.51573538856775847</v>
      </c>
    </row>
    <row r="60" spans="1:11" x14ac:dyDescent="0.25">
      <c r="A60" s="29"/>
      <c r="B60" s="30" t="s">
        <v>0</v>
      </c>
      <c r="C60" s="31">
        <v>1830</v>
      </c>
      <c r="D60" s="18"/>
      <c r="E60" s="23"/>
      <c r="F60" s="25"/>
      <c r="G60" s="24"/>
      <c r="H60" s="18"/>
      <c r="I60" s="18"/>
      <c r="J60" s="18"/>
      <c r="K60" s="20"/>
    </row>
    <row r="61" spans="1:11" x14ac:dyDescent="0.25">
      <c r="A61" s="29">
        <v>29</v>
      </c>
      <c r="B61" s="30" t="s">
        <v>32</v>
      </c>
      <c r="C61" s="31">
        <v>1933</v>
      </c>
      <c r="D61" s="18">
        <f t="shared" ref="D61" si="135">C61+C62</f>
        <v>3810</v>
      </c>
      <c r="E61" s="22">
        <v>2508</v>
      </c>
      <c r="F61" s="25">
        <f>C61+C62-E61</f>
        <v>1302</v>
      </c>
      <c r="G61" s="24">
        <f t="shared" ref="G61" si="136">F61/D61</f>
        <v>0.34173228346456691</v>
      </c>
      <c r="H61" s="18">
        <v>3335</v>
      </c>
      <c r="I61" s="18">
        <v>1575</v>
      </c>
      <c r="J61" s="18">
        <f t="shared" ref="J61" si="137">H61-I61</f>
        <v>1760</v>
      </c>
      <c r="K61" s="20">
        <f t="shared" ref="K61" si="138">J61/H61</f>
        <v>0.52773613193403301</v>
      </c>
    </row>
    <row r="62" spans="1:11" x14ac:dyDescent="0.25">
      <c r="A62" s="29"/>
      <c r="B62" s="30" t="s">
        <v>0</v>
      </c>
      <c r="C62" s="31">
        <v>1877</v>
      </c>
      <c r="D62" s="18"/>
      <c r="E62" s="23"/>
      <c r="F62" s="25"/>
      <c r="G62" s="24"/>
      <c r="H62" s="18"/>
      <c r="I62" s="18"/>
      <c r="J62" s="18"/>
      <c r="K62" s="20"/>
    </row>
    <row r="63" spans="1:11" x14ac:dyDescent="0.25">
      <c r="A63" s="29">
        <v>30</v>
      </c>
      <c r="B63" s="30" t="s">
        <v>33</v>
      </c>
      <c r="C63" s="31">
        <v>1778</v>
      </c>
      <c r="D63" s="18">
        <f t="shared" ref="D63" si="139">C63+C64</f>
        <v>3566</v>
      </c>
      <c r="E63" s="22">
        <v>2343</v>
      </c>
      <c r="F63" s="25">
        <f t="shared" ref="F63" si="140">C63+C64-E63</f>
        <v>1223</v>
      </c>
      <c r="G63" s="24">
        <f t="shared" ref="G63" si="141">F63/D63</f>
        <v>0.34296130117779022</v>
      </c>
      <c r="H63" s="18">
        <v>3001</v>
      </c>
      <c r="I63" s="18">
        <v>1367</v>
      </c>
      <c r="J63" s="18">
        <f t="shared" ref="J63" si="142">H63-I63</f>
        <v>1634</v>
      </c>
      <c r="K63" s="20">
        <f t="shared" ref="K63" si="143">J63/H63</f>
        <v>0.54448517160946353</v>
      </c>
    </row>
    <row r="64" spans="1:11" x14ac:dyDescent="0.25">
      <c r="A64" s="29"/>
      <c r="B64" s="30" t="s">
        <v>0</v>
      </c>
      <c r="C64" s="31">
        <v>1788</v>
      </c>
      <c r="D64" s="18"/>
      <c r="E64" s="23"/>
      <c r="F64" s="25"/>
      <c r="G64" s="24"/>
      <c r="H64" s="18"/>
      <c r="I64" s="18"/>
      <c r="J64" s="18"/>
      <c r="K64" s="20"/>
    </row>
    <row r="65" spans="1:11" x14ac:dyDescent="0.25">
      <c r="A65" s="29">
        <v>31</v>
      </c>
      <c r="B65" s="30" t="s">
        <v>34</v>
      </c>
      <c r="C65" s="31">
        <v>1453</v>
      </c>
      <c r="D65" s="18">
        <f t="shared" ref="D65" si="144">C65+C66</f>
        <v>3125</v>
      </c>
      <c r="E65" s="22">
        <v>2050</v>
      </c>
      <c r="F65" s="25">
        <f t="shared" ref="F65" si="145">C65+C66-E65</f>
        <v>1075</v>
      </c>
      <c r="G65" s="24">
        <f t="shared" ref="G65" si="146">F65/D65</f>
        <v>0.34399999999999997</v>
      </c>
      <c r="H65" s="18">
        <v>2978</v>
      </c>
      <c r="I65" s="18">
        <v>1413</v>
      </c>
      <c r="J65" s="18">
        <f t="shared" ref="J65" si="147">H65-I65</f>
        <v>1565</v>
      </c>
      <c r="K65" s="20">
        <f t="shared" ref="K65" si="148">J65/H65</f>
        <v>0.525520483546004</v>
      </c>
    </row>
    <row r="66" spans="1:11" x14ac:dyDescent="0.25">
      <c r="A66" s="29"/>
      <c r="B66" s="30" t="s">
        <v>0</v>
      </c>
      <c r="C66" s="31">
        <v>1672</v>
      </c>
      <c r="D66" s="18"/>
      <c r="E66" s="23"/>
      <c r="F66" s="25"/>
      <c r="G66" s="24"/>
      <c r="H66" s="18"/>
      <c r="I66" s="18"/>
      <c r="J66" s="18"/>
      <c r="K66" s="20"/>
    </row>
    <row r="67" spans="1:11" x14ac:dyDescent="0.25">
      <c r="A67" s="29">
        <v>32</v>
      </c>
      <c r="B67" s="30" t="s">
        <v>35</v>
      </c>
      <c r="C67" s="31">
        <v>1434</v>
      </c>
      <c r="D67" s="18">
        <f t="shared" ref="D67" si="149">C67+C68</f>
        <v>3026</v>
      </c>
      <c r="E67" s="22">
        <v>2285</v>
      </c>
      <c r="F67" s="25">
        <f t="shared" ref="F67" si="150">C67+C68-E67</f>
        <v>741</v>
      </c>
      <c r="G67" s="24">
        <f t="shared" ref="G67" si="151">F67/D67</f>
        <v>0.24487772637144745</v>
      </c>
      <c r="H67" s="18">
        <v>2861</v>
      </c>
      <c r="I67" s="18">
        <v>1336</v>
      </c>
      <c r="J67" s="18">
        <f t="shared" ref="J67" si="152">H67-I67</f>
        <v>1525</v>
      </c>
      <c r="K67" s="20">
        <f t="shared" ref="K67" si="153">J67/H67</f>
        <v>0.53303040894792031</v>
      </c>
    </row>
    <row r="68" spans="1:11" ht="15.75" thickBot="1" x14ac:dyDescent="0.3">
      <c r="A68" s="32"/>
      <c r="B68" s="33" t="s">
        <v>0</v>
      </c>
      <c r="C68" s="34">
        <v>1592</v>
      </c>
      <c r="D68" s="19"/>
      <c r="E68" s="26"/>
      <c r="F68" s="28"/>
      <c r="G68" s="27"/>
      <c r="H68" s="19"/>
      <c r="I68" s="19"/>
      <c r="J68" s="19"/>
      <c r="K68" s="21"/>
    </row>
    <row r="69" spans="1:1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5">
      <c r="C70" s="16" t="s">
        <v>48</v>
      </c>
      <c r="D70" s="15">
        <f>SUM(D5:D68)/1000</f>
        <v>77.67</v>
      </c>
      <c r="E70" s="15">
        <f>SUM(E5:E68)/1000</f>
        <v>51.97</v>
      </c>
      <c r="F70" s="15">
        <f>SUM(F5:F68)/1000</f>
        <v>25.7</v>
      </c>
      <c r="H70" s="15">
        <f>SUM(H5:H68)/1000</f>
        <v>67.638999999999996</v>
      </c>
      <c r="I70" s="15">
        <f>SUM(I5:I68)/1000</f>
        <v>31.667000000000002</v>
      </c>
      <c r="J70" s="15">
        <f>SUM(J5:J68)/1000</f>
        <v>35.972000000000001</v>
      </c>
    </row>
  </sheetData>
  <mergeCells count="320">
    <mergeCell ref="A67:A68"/>
    <mergeCell ref="E67:E68"/>
    <mergeCell ref="G67:G68"/>
    <mergeCell ref="A61:A62"/>
    <mergeCell ref="E61:E62"/>
    <mergeCell ref="G61:G62"/>
    <mergeCell ref="A63:A64"/>
    <mergeCell ref="E63:E64"/>
    <mergeCell ref="G63:G64"/>
    <mergeCell ref="A65:A66"/>
    <mergeCell ref="E65:E66"/>
    <mergeCell ref="G65:G66"/>
    <mergeCell ref="B61:B62"/>
    <mergeCell ref="B63:B64"/>
    <mergeCell ref="B65:B66"/>
    <mergeCell ref="B67:B68"/>
    <mergeCell ref="F61:F62"/>
    <mergeCell ref="F63:F64"/>
    <mergeCell ref="F65:F66"/>
    <mergeCell ref="F67:F68"/>
    <mergeCell ref="D61:D62"/>
    <mergeCell ref="D63:D64"/>
    <mergeCell ref="D65:D66"/>
    <mergeCell ref="D67:D68"/>
    <mergeCell ref="A55:A56"/>
    <mergeCell ref="E55:E56"/>
    <mergeCell ref="G55:G56"/>
    <mergeCell ref="A57:A58"/>
    <mergeCell ref="E57:E58"/>
    <mergeCell ref="G57:G58"/>
    <mergeCell ref="A59:A60"/>
    <mergeCell ref="E59:E60"/>
    <mergeCell ref="G59:G60"/>
    <mergeCell ref="B55:B56"/>
    <mergeCell ref="B57:B58"/>
    <mergeCell ref="B59:B60"/>
    <mergeCell ref="F55:F56"/>
    <mergeCell ref="F57:F58"/>
    <mergeCell ref="F59:F60"/>
    <mergeCell ref="D55:D56"/>
    <mergeCell ref="D57:D58"/>
    <mergeCell ref="D59:D60"/>
    <mergeCell ref="A49:A50"/>
    <mergeCell ref="E49:E50"/>
    <mergeCell ref="G49:G50"/>
    <mergeCell ref="A51:A52"/>
    <mergeCell ref="E51:E52"/>
    <mergeCell ref="G51:G52"/>
    <mergeCell ref="A53:A54"/>
    <mergeCell ref="E53:E54"/>
    <mergeCell ref="G53:G54"/>
    <mergeCell ref="B49:B50"/>
    <mergeCell ref="B51:B52"/>
    <mergeCell ref="B53:B54"/>
    <mergeCell ref="F49:F50"/>
    <mergeCell ref="F51:F52"/>
    <mergeCell ref="F53:F54"/>
    <mergeCell ref="D49:D50"/>
    <mergeCell ref="D51:D52"/>
    <mergeCell ref="D53:D54"/>
    <mergeCell ref="A43:A44"/>
    <mergeCell ref="E43:E44"/>
    <mergeCell ref="G43:G44"/>
    <mergeCell ref="A45:A46"/>
    <mergeCell ref="E45:E46"/>
    <mergeCell ref="G45:G46"/>
    <mergeCell ref="A47:A48"/>
    <mergeCell ref="E47:E48"/>
    <mergeCell ref="G47:G48"/>
    <mergeCell ref="B43:B44"/>
    <mergeCell ref="B45:B46"/>
    <mergeCell ref="B47:B48"/>
    <mergeCell ref="F43:F44"/>
    <mergeCell ref="F45:F46"/>
    <mergeCell ref="F47:F48"/>
    <mergeCell ref="D43:D44"/>
    <mergeCell ref="D45:D46"/>
    <mergeCell ref="D47:D48"/>
    <mergeCell ref="A37:A38"/>
    <mergeCell ref="E37:E38"/>
    <mergeCell ref="G37:G38"/>
    <mergeCell ref="A39:A40"/>
    <mergeCell ref="E39:E40"/>
    <mergeCell ref="G39:G40"/>
    <mergeCell ref="A41:A42"/>
    <mergeCell ref="E41:E42"/>
    <mergeCell ref="G41:G42"/>
    <mergeCell ref="B37:B38"/>
    <mergeCell ref="B39:B40"/>
    <mergeCell ref="B41:B42"/>
    <mergeCell ref="F37:F38"/>
    <mergeCell ref="F39:F40"/>
    <mergeCell ref="F41:F42"/>
    <mergeCell ref="D41:D42"/>
    <mergeCell ref="D39:D40"/>
    <mergeCell ref="A31:A32"/>
    <mergeCell ref="E31:E32"/>
    <mergeCell ref="G31:G32"/>
    <mergeCell ref="A33:A34"/>
    <mergeCell ref="E33:E34"/>
    <mergeCell ref="G33:G34"/>
    <mergeCell ref="A35:A36"/>
    <mergeCell ref="E35:E36"/>
    <mergeCell ref="G35:G36"/>
    <mergeCell ref="F31:F32"/>
    <mergeCell ref="F33:F34"/>
    <mergeCell ref="F35:F36"/>
    <mergeCell ref="E21:E22"/>
    <mergeCell ref="G21:G22"/>
    <mergeCell ref="E23:E24"/>
    <mergeCell ref="G23:G24"/>
    <mergeCell ref="A29:A30"/>
    <mergeCell ref="E29:E30"/>
    <mergeCell ref="G29:G30"/>
    <mergeCell ref="F21:F22"/>
    <mergeCell ref="F23:F24"/>
    <mergeCell ref="F25:F26"/>
    <mergeCell ref="F27:F28"/>
    <mergeCell ref="F29:F30"/>
    <mergeCell ref="E25:E26"/>
    <mergeCell ref="G25:G26"/>
    <mergeCell ref="E27:E28"/>
    <mergeCell ref="G27:G28"/>
    <mergeCell ref="G5:G6"/>
    <mergeCell ref="E17:E18"/>
    <mergeCell ref="G17:G18"/>
    <mergeCell ref="E19:E20"/>
    <mergeCell ref="G19:G20"/>
    <mergeCell ref="E13:E14"/>
    <mergeCell ref="G13:G14"/>
    <mergeCell ref="E15:E16"/>
    <mergeCell ref="G15:G16"/>
    <mergeCell ref="F5:F6"/>
    <mergeCell ref="F7:F8"/>
    <mergeCell ref="F9:F10"/>
    <mergeCell ref="F11:F12"/>
    <mergeCell ref="F13:F14"/>
    <mergeCell ref="F15:F16"/>
    <mergeCell ref="F17:F18"/>
    <mergeCell ref="F19:F20"/>
    <mergeCell ref="H5:H6"/>
    <mergeCell ref="J5:J6"/>
    <mergeCell ref="K5:K6"/>
    <mergeCell ref="H7:H8"/>
    <mergeCell ref="H9:H10"/>
    <mergeCell ref="A21:A22"/>
    <mergeCell ref="A23:A24"/>
    <mergeCell ref="A25:A26"/>
    <mergeCell ref="A27:A28"/>
    <mergeCell ref="A11:A12"/>
    <mergeCell ref="A13:A14"/>
    <mergeCell ref="A15:A16"/>
    <mergeCell ref="A17:A18"/>
    <mergeCell ref="A19:A20"/>
    <mergeCell ref="A5:A6"/>
    <mergeCell ref="E7:E8"/>
    <mergeCell ref="G7:G8"/>
    <mergeCell ref="E9:E10"/>
    <mergeCell ref="G9:G10"/>
    <mergeCell ref="A7:A8"/>
    <mergeCell ref="A9:A10"/>
    <mergeCell ref="E11:E12"/>
    <mergeCell ref="G11:G12"/>
    <mergeCell ref="E5:E6"/>
    <mergeCell ref="H21:H22"/>
    <mergeCell ref="H23:H24"/>
    <mergeCell ref="H25:H26"/>
    <mergeCell ref="H27:H28"/>
    <mergeCell ref="H29:H30"/>
    <mergeCell ref="H11:H12"/>
    <mergeCell ref="H13:H14"/>
    <mergeCell ref="H15:H16"/>
    <mergeCell ref="H17:H18"/>
    <mergeCell ref="H19:H20"/>
    <mergeCell ref="H65:H66"/>
    <mergeCell ref="H67:H68"/>
    <mergeCell ref="J7:J8"/>
    <mergeCell ref="J9:J10"/>
    <mergeCell ref="J11:J12"/>
    <mergeCell ref="J13:J14"/>
    <mergeCell ref="J15:J16"/>
    <mergeCell ref="J17:J18"/>
    <mergeCell ref="J19:J20"/>
    <mergeCell ref="J21:J22"/>
    <mergeCell ref="J23:J24"/>
    <mergeCell ref="J25:J26"/>
    <mergeCell ref="J27:J28"/>
    <mergeCell ref="J29:J30"/>
    <mergeCell ref="H51:H52"/>
    <mergeCell ref="H53:H54"/>
    <mergeCell ref="H55:H56"/>
    <mergeCell ref="H57:H58"/>
    <mergeCell ref="H59:H60"/>
    <mergeCell ref="H41:H42"/>
    <mergeCell ref="H43:H44"/>
    <mergeCell ref="H45:H46"/>
    <mergeCell ref="H47:H48"/>
    <mergeCell ref="H49:H50"/>
    <mergeCell ref="J47:J48"/>
    <mergeCell ref="J49:J50"/>
    <mergeCell ref="J31:J32"/>
    <mergeCell ref="J33:J34"/>
    <mergeCell ref="J35:J36"/>
    <mergeCell ref="J37:J38"/>
    <mergeCell ref="J39:J40"/>
    <mergeCell ref="H61:H62"/>
    <mergeCell ref="H63:H64"/>
    <mergeCell ref="H31:H32"/>
    <mergeCell ref="H33:H34"/>
    <mergeCell ref="H35:H36"/>
    <mergeCell ref="H37:H38"/>
    <mergeCell ref="H39:H40"/>
    <mergeCell ref="J61:J62"/>
    <mergeCell ref="J63:J64"/>
    <mergeCell ref="I41:I42"/>
    <mergeCell ref="I43:I44"/>
    <mergeCell ref="I45:I46"/>
    <mergeCell ref="I47:I48"/>
    <mergeCell ref="I49:I50"/>
    <mergeCell ref="I51:I52"/>
    <mergeCell ref="I53:I54"/>
    <mergeCell ref="I55:I56"/>
    <mergeCell ref="J65:J66"/>
    <mergeCell ref="J67:J68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  <mergeCell ref="K25:K26"/>
    <mergeCell ref="K27:K28"/>
    <mergeCell ref="K29:K30"/>
    <mergeCell ref="J51:J52"/>
    <mergeCell ref="J53:J54"/>
    <mergeCell ref="J55:J56"/>
    <mergeCell ref="J57:J58"/>
    <mergeCell ref="J59:J60"/>
    <mergeCell ref="J41:J42"/>
    <mergeCell ref="J43:J44"/>
    <mergeCell ref="J45:J46"/>
    <mergeCell ref="K41:K42"/>
    <mergeCell ref="K43:K44"/>
    <mergeCell ref="K45:K46"/>
    <mergeCell ref="K47:K48"/>
    <mergeCell ref="K49:K50"/>
    <mergeCell ref="K31:K32"/>
    <mergeCell ref="K33:K34"/>
    <mergeCell ref="K35:K36"/>
    <mergeCell ref="K37:K38"/>
    <mergeCell ref="K39:K40"/>
    <mergeCell ref="K61:K62"/>
    <mergeCell ref="K63:K64"/>
    <mergeCell ref="K65:K66"/>
    <mergeCell ref="K67:K68"/>
    <mergeCell ref="K51:K52"/>
    <mergeCell ref="K53:K54"/>
    <mergeCell ref="K55:K56"/>
    <mergeCell ref="K57:K58"/>
    <mergeCell ref="K59:K60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I25:I26"/>
    <mergeCell ref="I27:I28"/>
    <mergeCell ref="I29:I30"/>
    <mergeCell ref="I31:I32"/>
    <mergeCell ref="I33:I34"/>
    <mergeCell ref="I35:I36"/>
    <mergeCell ref="I37:I38"/>
    <mergeCell ref="I39:I40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I57:I58"/>
    <mergeCell ref="I59:I60"/>
    <mergeCell ref="I61:I62"/>
    <mergeCell ref="I63:I64"/>
    <mergeCell ref="I65:I66"/>
    <mergeCell ref="I67:I68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I23:I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About</vt:lpstr>
      <vt:lpstr>ERR3863175-ERR3863206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rocco storace</dc:creator>
  <cp:lastModifiedBy>mauro</cp:lastModifiedBy>
  <dcterms:created xsi:type="dcterms:W3CDTF">2022-02-15T10:09:42Z</dcterms:created>
  <dcterms:modified xsi:type="dcterms:W3CDTF">2022-06-22T15:02:53Z</dcterms:modified>
</cp:coreProperties>
</file>